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showInkAnnotation="0"/>
  <bookViews>
    <workbookView xWindow="0" yWindow="0" windowWidth="23040" windowHeight="9060"/>
  </bookViews>
  <sheets>
    <sheet name="2024年度" sheetId="1" r:id="rId1"/>
  </sheets>
  <definedNames>
    <definedName name="_xlnm._FilterDatabase" localSheetId="0" hidden="1">'2024年度'!$A$33:$IM$109</definedName>
    <definedName name="_xlnm.Print_Area" localSheetId="0">'2024年度'!$A$1:$L$109</definedName>
    <definedName name="_xlnm.Print_Titles" localSheetId="0">'2024年度'!$33:$34</definedName>
  </definedNames>
  <calcPr calcId="124519"/>
</workbook>
</file>

<file path=xl/calcChain.xml><?xml version="1.0" encoding="utf-8"?>
<calcChain xmlns="http://schemas.openxmlformats.org/spreadsheetml/2006/main">
  <c r="B1" i="1"/>
  <c r="B2"/>
  <c r="B3"/>
  <c r="B4"/>
  <c r="B5"/>
  <c r="B6"/>
  <c r="B7"/>
  <c r="B8"/>
  <c r="B9"/>
  <c r="B10"/>
  <c r="B11"/>
  <c r="B12"/>
  <c r="B13"/>
  <c r="B27" s="1"/>
  <c r="B14"/>
  <c r="B15"/>
  <c r="B16"/>
  <c r="B17"/>
  <c r="B18"/>
  <c r="B19"/>
  <c r="B20"/>
  <c r="B21"/>
  <c r="B28" s="1"/>
  <c r="B22"/>
  <c r="B23"/>
  <c r="B29" s="1"/>
  <c r="B24"/>
  <c r="B30" s="1"/>
  <c r="B25"/>
  <c r="B26"/>
  <c r="G83"/>
</calcChain>
</file>

<file path=xl/sharedStrings.xml><?xml version="1.0" encoding="utf-8"?>
<sst xmlns="http://schemas.openxmlformats.org/spreadsheetml/2006/main" count="546" uniqueCount="332">
  <si>
    <t>A+1</t>
  </si>
  <si>
    <t>A+2</t>
  </si>
  <si>
    <t>A+3</t>
  </si>
  <si>
    <t>A+4</t>
  </si>
  <si>
    <t>A1</t>
  </si>
  <si>
    <t>A2</t>
  </si>
  <si>
    <t>A3</t>
  </si>
  <si>
    <t>A4</t>
  </si>
  <si>
    <t>A5</t>
  </si>
  <si>
    <t>A6</t>
  </si>
  <si>
    <t>A7</t>
  </si>
  <si>
    <t>A-1</t>
  </si>
  <si>
    <t>A-2</t>
  </si>
  <si>
    <t>A-3</t>
  </si>
  <si>
    <t>A-4</t>
  </si>
  <si>
    <t>A-5</t>
  </si>
  <si>
    <t>A-6</t>
  </si>
  <si>
    <t>A-7</t>
  </si>
  <si>
    <t>B+1</t>
  </si>
  <si>
    <t>B+2</t>
  </si>
  <si>
    <t>B+3</t>
  </si>
  <si>
    <t>B+4</t>
  </si>
  <si>
    <t>B</t>
  </si>
  <si>
    <t>C</t>
  </si>
  <si>
    <t>A+</t>
  </si>
  <si>
    <t>A</t>
  </si>
  <si>
    <t>A-</t>
  </si>
  <si>
    <t>B+</t>
  </si>
  <si>
    <t>项 目</t>
  </si>
  <si>
    <t>序号</t>
  </si>
  <si>
    <t>文件依据</t>
  </si>
  <si>
    <t>一级指标</t>
  </si>
  <si>
    <t>二级指标</t>
  </si>
  <si>
    <t>权重分值</t>
  </si>
  <si>
    <t>完成时限</t>
  </si>
  <si>
    <t>分管
领导</t>
  </si>
  <si>
    <t>责任
科室</t>
  </si>
  <si>
    <t>科室
责任人</t>
  </si>
  <si>
    <t>全年完成情况</t>
  </si>
  <si>
    <t>定档举证情况</t>
  </si>
  <si>
    <t>单位
自定</t>
  </si>
  <si>
    <t>同组互评</t>
  </si>
  <si>
    <t>实地考评</t>
  </si>
  <si>
    <t>考评组成员无记名打分</t>
  </si>
  <si>
    <t>考评
结果</t>
  </si>
  <si>
    <t>主流媒体佐证情况</t>
  </si>
  <si>
    <t>职
能
工
作
目
标︵68分︶</t>
  </si>
  <si>
    <t>重
点
工
作
目
标</t>
  </si>
  <si>
    <t>1、泉委发〔2024〕4号；
2、市《政府工作报告》责任分解表（泉政办〔2024〕1号）</t>
  </si>
  <si>
    <t>12月底前</t>
  </si>
  <si>
    <t>肖金树
陈世强</t>
  </si>
  <si>
    <t>如：人民日报1</t>
  </si>
  <si>
    <t>1-1-2</t>
  </si>
  <si>
    <t>陈丽蓉
肖金树
陈世强
杜伟峰</t>
  </si>
  <si>
    <t>预算科
综合科
行政政法科
教科文科
经建科
农业科
社保科
企业科</t>
  </si>
  <si>
    <t>龚新民
谢志强
吴斌蓉
朱伟宾
曾志钢
余晓军
黄冠雍
颜薪屏</t>
  </si>
  <si>
    <t>如：人民日报2</t>
  </si>
  <si>
    <t>1-1-3</t>
  </si>
  <si>
    <t>肖金树</t>
  </si>
  <si>
    <t>债务科</t>
  </si>
  <si>
    <t>陈三忠</t>
  </si>
  <si>
    <t>1-1-4</t>
  </si>
  <si>
    <t>陈丽蓉
陈世强</t>
  </si>
  <si>
    <t>陈丽蓉</t>
  </si>
  <si>
    <t>社保科</t>
  </si>
  <si>
    <t>黄冠雍</t>
  </si>
  <si>
    <t>1-2-2</t>
  </si>
  <si>
    <t>1-2-3</t>
  </si>
  <si>
    <t>肖金树
杜伟峰</t>
  </si>
  <si>
    <t>农业科
教科文科</t>
  </si>
  <si>
    <t>余晓军
朱伟宾</t>
  </si>
  <si>
    <t>1、泉委发〔2024〕4号；
2、市《政府工作报告》责任分解表（泉政办〔2024〕1号）；
3、“党建+”邻里中心（泉委办发〔2023〕3号）</t>
  </si>
  <si>
    <t>争取历史文化名镇名村传统村落保护提升省级补助1000万元以上；支持永春县开展传统村落集中连片保护，争取补助资金1400万元；落实市级历史文化名镇名村传统村落集中连片保护补助资金500万元以上。</t>
  </si>
  <si>
    <t>经建科</t>
  </si>
  <si>
    <t>曾志钢</t>
  </si>
  <si>
    <t>行政政法科
社保科</t>
  </si>
  <si>
    <t>吴斌蓉
黄冠雍</t>
  </si>
  <si>
    <t>1、泉委发〔2024〕4号；
2、三争行动（泉委〔2024〕18号）；
3、“涌泉”行动（泉委办发〔2022〕5号）；
4、泉委办〔2024〕7号；
5、泉委发〔2024〕3号</t>
  </si>
  <si>
    <t>陈丽蓉
肖金树
陈世强</t>
  </si>
  <si>
    <t>行政政法科
社保科
教科文科</t>
  </si>
  <si>
    <t>吴斌蓉
黄冠雍
朱伟宾</t>
  </si>
  <si>
    <t>陈丽蓉
肖金树</t>
  </si>
  <si>
    <t>教科文科
企业科</t>
  </si>
  <si>
    <t>朱伟宾
颜薪屏</t>
  </si>
  <si>
    <t>1-5-2</t>
  </si>
  <si>
    <t>1-5-3</t>
  </si>
  <si>
    <t>教科文科</t>
  </si>
  <si>
    <t>朱伟宾</t>
  </si>
  <si>
    <t>1-5-4</t>
  </si>
  <si>
    <t>企业科</t>
  </si>
  <si>
    <t>颜薪屏</t>
  </si>
  <si>
    <t>企业科
综合科</t>
  </si>
  <si>
    <t>颜薪屏
谢志强</t>
  </si>
  <si>
    <t>1-6-2</t>
  </si>
  <si>
    <t>1-6-3</t>
  </si>
  <si>
    <t>债务科
预算科
经建科
综合科
企业科
农业科
教科文科
社保科
行政政法科</t>
  </si>
  <si>
    <t>陈三忠
龚新民
曾志钢
谢志强
颜薪屏
余晓军
朱伟宾
黄冠雍
吴斌蓉</t>
  </si>
  <si>
    <t>1、泉委发〔2024〕4号；
2、市《政府工作报告》责任分解表（泉政办〔2024〕1号）；
3、聚侨引侨和泉商回归（泉委办〔2024〕24号）；
4、“涌泉”行动（泉委办发〔2022〕5号）
5、泉委办〔2024〕7号</t>
  </si>
  <si>
    <t>吴斌蓉
朱伟宾</t>
  </si>
  <si>
    <t>行政政法科
企业科</t>
  </si>
  <si>
    <t>吴斌蓉
颜薪屏</t>
  </si>
  <si>
    <t>1-8-2</t>
  </si>
  <si>
    <t>1-8-3</t>
  </si>
  <si>
    <t>1-8-4</t>
  </si>
  <si>
    <t>综合科</t>
  </si>
  <si>
    <t>谢志强</t>
  </si>
  <si>
    <t>1、优化营商环境（泉委办〔2024〕31号）；
2、生态环境保护（泉委办发〔2021〕14号）；
3、“晋江经验”（泉委办发明电〔2023〕31号）</t>
  </si>
  <si>
    <t>杜伟峰</t>
  </si>
  <si>
    <t>采购办</t>
  </si>
  <si>
    <t>林臻强</t>
  </si>
  <si>
    <t>1-9-2</t>
  </si>
  <si>
    <t>1-9-3</t>
  </si>
  <si>
    <t>组织开展公平竞争审查条例学习培训，开展妨碍统一市场和公平竞争政策措施清理“回头看”工作，组织诚信文化宣传活动。指导市政府采购协会发挥行业自律功能，实行动态诚信评价和管理，引导督促我市采购代理机构规范开展政府采购活动。</t>
  </si>
  <si>
    <t>陈丽蓉
杜伟峰</t>
  </si>
  <si>
    <t>法规政研科                             
采购办</t>
  </si>
  <si>
    <t>苏丽萱
林臻强</t>
  </si>
  <si>
    <t>1-9-4</t>
  </si>
  <si>
    <t>持续减轻企业资金负担，在免收投标（响应）保证金基础上，鼓励不收取履约保证金，履约保证金的收取比例原则不高于2%。持续开展“政采贷”业务，破解企业融资难，支持企业资金周转。</t>
  </si>
  <si>
    <t>1-10-2</t>
  </si>
  <si>
    <t>配合医保等部门促进“三医”协同发展和治理，深入推进DRG支付方式改革。深入实施全民参保计划，按640元标准补助城乡居民基本医疗保险；按人均400元标准筹集城乡医疗救助基金。</t>
  </si>
  <si>
    <t>1-10-3</t>
  </si>
  <si>
    <t>1、泉委发〔2024〕4号；
2、市《政府工作报告》责任分解表（泉政办〔2024〕1号）；
3、泉委发〔2024〕3号</t>
  </si>
  <si>
    <t>陈世强</t>
  </si>
  <si>
    <t>行政政法科</t>
  </si>
  <si>
    <t>吴斌蓉</t>
  </si>
  <si>
    <t>1-11-2</t>
  </si>
  <si>
    <t>1-11-3</t>
  </si>
  <si>
    <t>1、三争行动（泉委〔2024〕18号）；
2、市委一号文件目标任务责任清单（泉委农办〔2024〕2号）；
3、乡村振兴（泉政办〔2022〕17号）；
4、“晋江经验”（泉委办发明电〔2023〕31号）</t>
  </si>
  <si>
    <t>农业科</t>
  </si>
  <si>
    <t>余晓军</t>
  </si>
  <si>
    <t>1-12-2</t>
  </si>
  <si>
    <t>1-12-3</t>
  </si>
  <si>
    <t>综合科
经建科</t>
  </si>
  <si>
    <t>谢志强
曾志钢</t>
  </si>
  <si>
    <t>确保2024年党政领导生态环境保护目标责任书考核中环保投入水平高于2023年,修订完善两江流域上游水资源保护补偿专项资金管理规定；筹集资金用于支持两江流域上游生态治理保护，提高资金绩效管理。</t>
  </si>
  <si>
    <t>经建科
综合科
农业科</t>
  </si>
  <si>
    <t>曾志钢
谢志强
余晓军</t>
  </si>
  <si>
    <t>1-13-3</t>
  </si>
  <si>
    <t>1-13-4</t>
  </si>
  <si>
    <t>常
规
工
作
目
标</t>
  </si>
  <si>
    <t>泉委办〔2011〕80号</t>
  </si>
  <si>
    <t>综合科
行政政法科</t>
  </si>
  <si>
    <t>谢志强
吴斌蓉</t>
  </si>
  <si>
    <t>农业科
经建科</t>
  </si>
  <si>
    <t>余晓军
曾志钢</t>
  </si>
  <si>
    <t>合计</t>
  </si>
  <si>
    <t>加权得分</t>
  </si>
  <si>
    <t>行
政
能
力
目
标︵20分︶</t>
  </si>
  <si>
    <t xml:space="preserve">从严治党 </t>
  </si>
  <si>
    <t>4-1</t>
  </si>
  <si>
    <t>全面落实从严治党主体责任、党委（党组）意识形态工作责任制。</t>
  </si>
  <si>
    <t>机关党委会各科室（单位）</t>
  </si>
  <si>
    <t>章毅斌</t>
  </si>
  <si>
    <t>4-2</t>
  </si>
  <si>
    <t>定期向市委办公室报送信息，完成信息报送任务。</t>
  </si>
  <si>
    <t>办公室会各科室（单位）</t>
  </si>
  <si>
    <t>郭智勇</t>
  </si>
  <si>
    <t>4-3</t>
  </si>
  <si>
    <t>定期向市政府办公室报送信息，完成信息报送任务。</t>
  </si>
  <si>
    <t>4-4</t>
  </si>
  <si>
    <t>加强单位门户网站及新媒体建设管理。</t>
  </si>
  <si>
    <t>办公室、采购办会各科室（单位）</t>
  </si>
  <si>
    <t>郭智勇
林臻强</t>
  </si>
  <si>
    <t>4-5</t>
  </si>
  <si>
    <t>规范开展政务公开工作，保障“泉州政务”采编工作。</t>
  </si>
  <si>
    <t>4-6</t>
  </si>
  <si>
    <t>规范执行处分程序，按规定做好处分备案工作。</t>
  </si>
  <si>
    <t>人事科                    机关党委</t>
  </si>
  <si>
    <t>林林
章毅斌</t>
  </si>
  <si>
    <t>4-7</t>
  </si>
  <si>
    <t>贯彻习近平法治思想，落实全面依法治市有关工作任务，做好一体化大融合行政执法平台建设及推广应用。</t>
  </si>
  <si>
    <t>法规政研科会相关科室（单位）</t>
  </si>
  <si>
    <t>苏丽萱</t>
  </si>
  <si>
    <t>依法履职</t>
  </si>
  <si>
    <t>5-1</t>
  </si>
  <si>
    <t>自觉接受人大政协监督，及时答复人大代表建议和政协委员提案。</t>
  </si>
  <si>
    <t>机关各科室             局属各单位</t>
  </si>
  <si>
    <t>机关各科室局属各单位负责人</t>
  </si>
  <si>
    <t>5-2</t>
  </si>
  <si>
    <t>按规定参加并做好绩效目标考评工作。</t>
  </si>
  <si>
    <t>5-3</t>
  </si>
  <si>
    <t>加强财政资金预算管理，严格控制一般性支出，提升预算绩效管理水平。</t>
  </si>
  <si>
    <t>5-4</t>
  </si>
  <si>
    <t>依照《信访工作条例》做好信访工作。</t>
  </si>
  <si>
    <t>5-5</t>
  </si>
  <si>
    <t>依法依规开展表彰奖励和创建示范活动。</t>
  </si>
  <si>
    <t>5-6</t>
  </si>
  <si>
    <t>优化营商环境，推进行政审批制度改革，完善社会信用体系。</t>
  </si>
  <si>
    <t>5-7</t>
  </si>
  <si>
    <t>落实垃圾分类工作。</t>
  </si>
  <si>
    <t>机关效能</t>
  </si>
  <si>
    <t>6-1</t>
  </si>
  <si>
    <t>优化政务服务，提升政务服务效率。</t>
  </si>
  <si>
    <t>审核审批科</t>
  </si>
  <si>
    <t>江华军</t>
  </si>
  <si>
    <t>6-2</t>
  </si>
  <si>
    <t>做好数字政府建设相关工作。</t>
  </si>
  <si>
    <t>6-3</t>
  </si>
  <si>
    <t>提升12345政务服务热线群众诉求办理质量。</t>
  </si>
  <si>
    <t>6-4</t>
  </si>
  <si>
    <t>做好本单位及机关内部绩效工作方案，开展机关内部绩效考评。</t>
  </si>
  <si>
    <t>6-5</t>
  </si>
  <si>
    <t>改革创新，至少形成1项最具有创新性、成效性、推广性的创新成果。</t>
  </si>
  <si>
    <t>精神文明建设成效
(6分)</t>
  </si>
  <si>
    <t>7</t>
  </si>
  <si>
    <t>精神文明建设工作。</t>
  </si>
  <si>
    <t>平安建设成效(6分)</t>
  </si>
  <si>
    <t>8</t>
  </si>
  <si>
    <t>平安建设工作（含安全生产和消防安全工作）。</t>
  </si>
  <si>
    <t>办公室
行政政法科会相关科室</t>
  </si>
  <si>
    <t>郭智勇
吴斌蓉</t>
  </si>
  <si>
    <t>绩效目标考评得分</t>
  </si>
  <si>
    <t xml:space="preserve">参评单位（盖章）:泉州市财政局 </t>
    <phoneticPr fontId="15" type="noConversion"/>
  </si>
  <si>
    <t>单位主要领导：                     分管领导：                 科室负责人：               经办人：           联系电话：                 
2024 年   月   日</t>
    <phoneticPr fontId="15" type="noConversion"/>
  </si>
  <si>
    <t>1-1-1</t>
  </si>
  <si>
    <t>1-2-1</t>
  </si>
  <si>
    <t>完善社会保险体系，逐步提高筹资水平和保障水平，增加各类群体转移性收入。城乡居民社会养老保险基础养老金标准提高到每人每月最低160元。提高退休人员基本养老金水平，总体调整水平为2023年退休人员月人均基本养老金的3%。</t>
    <phoneticPr fontId="15" type="noConversion"/>
  </si>
  <si>
    <t>1-3-1</t>
  </si>
  <si>
    <t>1-3-2</t>
  </si>
  <si>
    <t>1-3-3</t>
  </si>
  <si>
    <t>下达奖补资金5000万元，支持建设229个“党建+”邻里中心。申报2024年中央财政支持普惠托育服务发展示范项目，支持普惠托育服务体系建设。</t>
    <phoneticPr fontId="15" type="noConversion"/>
  </si>
  <si>
    <t>1-4-1</t>
  </si>
  <si>
    <t>1-4-2</t>
  </si>
  <si>
    <t>社保科
综合科
经建科
行政政法科
企业科
资产科</t>
    <phoneticPr fontId="15" type="noConversion"/>
  </si>
  <si>
    <t>黄冠雍
谢志强
曾志钢
吴斌蓉
颜薪屏
王虹瑜</t>
    <phoneticPr fontId="15" type="noConversion"/>
  </si>
  <si>
    <t>1-4-3</t>
  </si>
  <si>
    <t>1-4-4</t>
  </si>
  <si>
    <t>社保科
行政政法科
教科文科</t>
    <phoneticPr fontId="16" type="noConversion"/>
  </si>
  <si>
    <t>1-5-1</t>
  </si>
  <si>
    <t>鼓励企业加大智转数改投入，支持企业增资扩产，申报制造业新型技术改造城市试点和中小企业数字化转型城市试点。统筹安排4300万元，鼓励“专精特新”中小企业实施包括“小快轻准”数字化产品在内的新产品研发和应用，推进新产品、新技术产业化，提升产品供给质量。</t>
    <phoneticPr fontId="15" type="noConversion"/>
  </si>
  <si>
    <t>1-6-1</t>
  </si>
  <si>
    <t>1、泉委发〔2024〕4号；
2、市《政府工作报告》责任分解表（泉政办〔2024〕1号）；
3、三争行动（泉委〔2024〕18号）；
4、工业（产业）园区标准化建设（泉委办〔2024〕11号）；
5、生态环境保护（泉委办发〔2021〕14号）；
6、“晋江经验”（泉委办发明电〔2023〕31号）</t>
    <phoneticPr fontId="15" type="noConversion"/>
  </si>
  <si>
    <t>系统运用“财政政策+金融工具”，统筹资金注入产业股权投资基金，发挥市属国企平台承载作用，为基金持续落地提供资金保障。创新投融资开发、“国企+”运营等模式，推进“标准地”供应制度。安排专项经费用于保障盘活利用低效用地试点工作。对接集聚优质基金管理人，合作设立若干产业投资子基金。</t>
    <phoneticPr fontId="15" type="noConversion"/>
  </si>
  <si>
    <t>肖金树</t>
    <phoneticPr fontId="15" type="noConversion"/>
  </si>
  <si>
    <t>经建科
综合科</t>
    <phoneticPr fontId="15" type="noConversion"/>
  </si>
  <si>
    <t>曾志钢
谢志强</t>
    <phoneticPr fontId="15" type="noConversion"/>
  </si>
  <si>
    <t>1-7-1</t>
  </si>
  <si>
    <t>1-7-2</t>
  </si>
  <si>
    <t>陈丽蓉
陈世强</t>
    <phoneticPr fontId="15" type="noConversion"/>
  </si>
  <si>
    <t>1-8-1</t>
  </si>
  <si>
    <t>1、市《政府工作报告》责任分解表（泉政办〔2024〕1号）；
2、优化营商环境（泉委办〔2024〕31号）；
3、“晋江经验”（泉委办发明电〔2023〕31号）；
4、泉委发〔2024〕3号</t>
    <phoneticPr fontId="15" type="noConversion"/>
  </si>
  <si>
    <t>制定优化营商环境贯彻落实方案。严格执行全省财政行政处罚自由裁量统一标准，修订现行“四张清单”；依法开展对涉及市场主体的会计信息质量检查、政府采购代理机构监督检查、代理记账机构监督检查、资产评估机构监督检查，建立财政执法监督联系点。</t>
    <phoneticPr fontId="15" type="noConversion"/>
  </si>
  <si>
    <t>陈丽蓉
杜伟峰</t>
    <phoneticPr fontId="16" type="noConversion"/>
  </si>
  <si>
    <t>法规政研科                                                  采购办
监督分局
审核审批科</t>
    <phoneticPr fontId="16" type="noConversion"/>
  </si>
  <si>
    <t>苏丽萱
林臻强
黄程晖
江华军</t>
    <phoneticPr fontId="16" type="noConversion"/>
  </si>
  <si>
    <t>全力支持保障服务业三年行动方案专项政策落实，做好省对市服务业增加值增长率指标数据采集。</t>
    <phoneticPr fontId="15" type="noConversion"/>
  </si>
  <si>
    <t>1-9-1</t>
  </si>
  <si>
    <t>采购办</t>
    <phoneticPr fontId="15" type="noConversion"/>
  </si>
  <si>
    <t>1-10-1</t>
  </si>
  <si>
    <t>1-11-1</t>
  </si>
  <si>
    <t>1-12-1</t>
  </si>
  <si>
    <t>推进创建146个省级乡村振兴示范村，培育15个市级乡村振兴实绩突出村。支持乡村振兴示范线建设、创建“一县一溪一特色”田园风光示范片区、打造一批县域中心强镇，支持创建乡村振兴整镇推进乡镇。</t>
    <phoneticPr fontId="15" type="noConversion"/>
  </si>
  <si>
    <t>支持开展水稻种植叠加保险，按叠加保险新增保费的50%给予奖补。创新生猪期货保险扶持政策，市级财政补贴比例可达50%。支持投保农业巨灾天气指数保险。</t>
    <phoneticPr fontId="15" type="noConversion"/>
  </si>
  <si>
    <t>1-13-1</t>
  </si>
  <si>
    <t>参与市国有土地上房屋征收与补偿规定修订，统筹片区土地出让收入、专项债券等支持片区开发及保障征地拆迁资金,会同市住建局申报保障性安居工程项目中央和省级补助资金。</t>
    <phoneticPr fontId="15" type="noConversion"/>
  </si>
  <si>
    <t>1-13-2</t>
  </si>
  <si>
    <t>2-1-1</t>
    <phoneticPr fontId="15" type="noConversion"/>
  </si>
  <si>
    <t>2-1-2</t>
    <phoneticPr fontId="15" type="noConversion"/>
  </si>
  <si>
    <t>陈丽蓉
肖金树</t>
    <phoneticPr fontId="15" type="noConversion"/>
  </si>
  <si>
    <t>社保科
教科文科</t>
    <phoneticPr fontId="15" type="noConversion"/>
  </si>
  <si>
    <t>黄冠雍
朱伟宾</t>
    <phoneticPr fontId="15" type="noConversion"/>
  </si>
  <si>
    <t>2-2-1</t>
    <phoneticPr fontId="15" type="noConversion"/>
  </si>
  <si>
    <t>2-2-2</t>
    <phoneticPr fontId="15" type="noConversion"/>
  </si>
  <si>
    <r>
      <t>提升收支管理质效，确保财政安全平稳运行</t>
    </r>
    <r>
      <rPr>
        <b/>
        <sz val="11"/>
        <rFont val="宋体"/>
        <charset val="134"/>
      </rPr>
      <t>（属泉委发〔2024〕4号，第3、4页；市《政府工作报告》责任分解表，第2、51、112项）（5分）</t>
    </r>
  </si>
  <si>
    <r>
      <t>实现居民人均可支配收入和经济增长同步</t>
    </r>
    <r>
      <rPr>
        <b/>
        <sz val="11"/>
        <rFont val="宋体"/>
        <charset val="134"/>
      </rPr>
      <t>（属泉委发〔2024〕4号，第15、16、17页；市《政府工作报告》责任分解表，第6项）（5分）</t>
    </r>
  </si>
  <si>
    <r>
      <t>强化民生投入机制，加强兜底性民生保障</t>
    </r>
    <r>
      <rPr>
        <sz val="11"/>
        <rFont val="宋体"/>
        <charset val="134"/>
      </rPr>
      <t>，投入城乡低保补助资金4844万元，落实低保兜底制度，使困难群众更好地享受政策红利。</t>
    </r>
    <phoneticPr fontId="15" type="noConversion"/>
  </si>
  <si>
    <r>
      <t>强化财政民生投入机制，提高人民生活品质</t>
    </r>
    <r>
      <rPr>
        <b/>
        <sz val="11"/>
        <rFont val="宋体"/>
        <charset val="134"/>
      </rPr>
      <t>（属泉委发〔2024〕4号，第8、9页；市《政府工作报告》责任分解表，第6、64项；“党建+”邻里中心，第4页）（5分）</t>
    </r>
  </si>
  <si>
    <r>
      <t>强化财政支撑保障，扎实推进就业优先战略</t>
    </r>
    <r>
      <rPr>
        <b/>
        <sz val="11"/>
        <rFont val="宋体"/>
        <charset val="134"/>
      </rPr>
      <t>（属泉委发〔2024〕4号，第16页；三争行动，第16页；“涌泉”行动，第2、3、4、5、7、8、11、17页；泉委办〔2024〕7号，第10、11、33页；泉委发〔2024〕3号，第27页）（5分）</t>
    </r>
  </si>
  <si>
    <t>黄冠雍
吴斌蓉
朱伟宾</t>
    <phoneticPr fontId="16" type="noConversion"/>
  </si>
  <si>
    <t>1、泉委发〔2024〕4号；
2、市《政府工作报告》责任分解表（泉政办〔2024〕1号）；
3、三争行动（泉委〔2024〕18号）；
4、工业（产业）园区标准化建设（泉委办〔2024〕11号）；
5、“涌泉”行动（泉委办发〔2022〕5号）；
6、泉委发〔2024〕3号</t>
    <phoneticPr fontId="15" type="noConversion"/>
  </si>
  <si>
    <r>
      <t>坚持抓创新、促应用，支持推进教育、科技、人才发展</t>
    </r>
    <r>
      <rPr>
        <b/>
        <sz val="12"/>
        <rFont val="宋体"/>
        <charset val="134"/>
      </rPr>
      <t>（属泉委发〔2024〕4号，第6、7、8、9页；市《政府工作报告》责任分解表，第9、10、13、21、85、87、88项；三争行动，第16页；工业（产业）园区标准化建设，第3、4页;“涌泉”行动，第8、10页；泉委发〔2024〕3号，第5、7、17、20页）（5分）</t>
    </r>
    <phoneticPr fontId="15" type="noConversion"/>
  </si>
  <si>
    <t>肖金树</t>
    <phoneticPr fontId="15" type="noConversion"/>
  </si>
  <si>
    <t>教科文科</t>
    <phoneticPr fontId="15" type="noConversion"/>
  </si>
  <si>
    <t>朱伟宾</t>
    <phoneticPr fontId="15" type="noConversion"/>
  </si>
  <si>
    <r>
      <t>强化资金资源统筹，支持市属国企发展壮大</t>
    </r>
    <r>
      <rPr>
        <b/>
        <sz val="11"/>
        <rFont val="宋体"/>
        <charset val="134"/>
      </rPr>
      <t>（属泉委发〔2024〕4号，第9页；市《政府工作报告》责任分解表，第51、52、53项；三争行动，第12页；工业（产业）园区标准化建设，第3、4页；生态环境保护，第17页；“晋江经验”，第69、74项）（5分）</t>
    </r>
    <phoneticPr fontId="15" type="noConversion"/>
  </si>
  <si>
    <r>
      <t>深化招商服务、支持建设两岸融合发展示范区</t>
    </r>
    <r>
      <rPr>
        <b/>
        <sz val="11"/>
        <rFont val="宋体"/>
        <charset val="134"/>
      </rPr>
      <t>（属泉委发〔2024〕4号，第10、11、12页；市《政府工作报告》责任分解表，第61项；聚侨引侨和泉商回归，第5、12页；“涌泉”行动，第9、10页；泉委办〔2024〕7号，第18页）（4分）</t>
    </r>
  </si>
  <si>
    <r>
      <t>聚力打造“泉心泉意”品牌，进一步优化营商环境</t>
    </r>
    <r>
      <rPr>
        <b/>
        <sz val="11"/>
        <rFont val="宋体"/>
        <charset val="134"/>
      </rPr>
      <t>（属市《政府工作报告》责任分解表，第49项；优化营商环境，第23、24、30、35页；“晋江经验”，第74项；泉委发〔2024〕3号，第27页）（5分）</t>
    </r>
    <phoneticPr fontId="15" type="noConversion"/>
  </si>
  <si>
    <r>
      <t>优化政府采购，健全市场公平竞争制度</t>
    </r>
    <r>
      <rPr>
        <b/>
        <sz val="11"/>
        <rFont val="宋体"/>
        <charset val="134"/>
      </rPr>
      <t>（属优化营商环境，第30、31、38页；生态环境保护，第17页；“晋江经验”，第38、44项）（5分）</t>
    </r>
  </si>
  <si>
    <r>
      <t>推动公共卫生体系建设，深入实施全民参保计划</t>
    </r>
    <r>
      <rPr>
        <b/>
        <sz val="11"/>
        <rFont val="宋体"/>
        <charset val="134"/>
      </rPr>
      <t>（属泉委发〔2024〕4号，第9、16、17页；市《政府工作报告》责任分解表，第6、90、93项）（5分）</t>
    </r>
  </si>
  <si>
    <r>
      <t>人均基本公共卫生服务项目政府补助标准从每人每年89元提高到94元，及时足额下达省级财政补助资金</t>
    </r>
    <r>
      <rPr>
        <sz val="11"/>
        <rFont val="宋体"/>
        <charset val="134"/>
      </rPr>
      <t>。</t>
    </r>
    <phoneticPr fontId="15" type="noConversion"/>
  </si>
  <si>
    <r>
      <t>支持建设平安泉州，着力实现安全发展</t>
    </r>
    <r>
      <rPr>
        <b/>
        <sz val="11"/>
        <rFont val="宋体"/>
        <charset val="134"/>
      </rPr>
      <t>（属泉委发〔2024〕4号，第19页；市《政府工作报告》责任分解表，第95项；泉委发〔2024〕3号，第26页）（4分）</t>
    </r>
    <r>
      <rPr>
        <sz val="11"/>
        <rFont val="宋体"/>
        <charset val="134"/>
      </rPr>
      <t xml:space="preserve"> </t>
    </r>
  </si>
  <si>
    <r>
      <t>落实地方债务化债方案，加快压降隐性债务余额，完善政府债务风险防控长效机制，做好省对市政府债务风险防控指标数据采集</t>
    </r>
    <r>
      <rPr>
        <sz val="11"/>
        <rFont val="宋体"/>
        <charset val="134"/>
      </rPr>
      <t>。</t>
    </r>
    <phoneticPr fontId="15" type="noConversion"/>
  </si>
  <si>
    <r>
      <t>支持实施乡村振兴战略，持续加大财政投入三农力度</t>
    </r>
    <r>
      <rPr>
        <b/>
        <sz val="11"/>
        <rFont val="宋体"/>
        <charset val="134"/>
      </rPr>
      <t>（属三争行动，第15页；市委一号文件目标任务责任清单，第27页；乡村振兴，第10页；“晋江经验”，第19项）（5分）</t>
    </r>
    <phoneticPr fontId="15" type="noConversion"/>
  </si>
  <si>
    <r>
      <t>重点支持教育、卫生健康、医疗、养老、体育等领域惠民生补短板</t>
    </r>
    <r>
      <rPr>
        <b/>
        <sz val="11"/>
        <rFont val="宋体"/>
        <charset val="134"/>
      </rPr>
      <t>（“三定”方案，第8页）（3分）</t>
    </r>
  </si>
  <si>
    <r>
      <t>助力惠民为民项目保质保量完成</t>
    </r>
    <r>
      <rPr>
        <b/>
        <sz val="11"/>
        <rFont val="宋体"/>
        <charset val="134"/>
      </rPr>
      <t>（“三定”方案，第5、7、8页）（3分）</t>
    </r>
  </si>
  <si>
    <r>
      <t>合</t>
    </r>
    <r>
      <rPr>
        <b/>
        <sz val="12"/>
        <rFont val="Times New Roman"/>
        <family val="1"/>
      </rPr>
      <t xml:space="preserve">  </t>
    </r>
    <r>
      <rPr>
        <b/>
        <sz val="12"/>
        <rFont val="宋体"/>
        <charset val="134"/>
      </rPr>
      <t>计</t>
    </r>
  </si>
  <si>
    <t>1、市《政府工作报告》责任分解表（泉政办〔2024〕1号）；
2、抓城建提品质（泉委办〔2024〕13号）；
3、优化营商环境（泉委办〔2024〕31号）；
4、“文旅+”（泉政办〔2023〕17号）；
5、生态环境保护（泉委办发〔2021〕14号）</t>
    <phoneticPr fontId="15" type="noConversion"/>
  </si>
  <si>
    <r>
      <t>统筹城乡发展、推进建设品质泉州</t>
    </r>
    <r>
      <rPr>
        <b/>
        <sz val="11"/>
        <rFont val="宋体"/>
        <charset val="134"/>
      </rPr>
      <t>（属市《政府工作报告》责任分解表，第22、31项；抓城建提品质，第21页；优化营商环境，第26页；“文旅+”，第3、5、6页；生态环境保护，第17页）（4分）</t>
    </r>
    <phoneticPr fontId="15" type="noConversion"/>
  </si>
  <si>
    <r>
      <rPr>
        <sz val="11"/>
        <rFont val="宋体"/>
        <charset val="134"/>
      </rPr>
      <t>出台市港口集装箱运输发展专项资金管理规定，安排落实2024年航运发展专项资金，推动进出泉州港口货物降低社会物流成本。下达国家综合货运枢纽补链强链项目中央奖补资金3.06亿元，织密交通网络提升运输效率，加快枢纽城市建设。</t>
    </r>
    <phoneticPr fontId="15" type="noConversion"/>
  </si>
  <si>
    <r>
      <t>锚定年度财政收入目标，</t>
    </r>
    <r>
      <rPr>
        <sz val="11"/>
        <color rgb="FFFF0000"/>
        <rFont val="宋体"/>
        <family val="3"/>
        <charset val="134"/>
      </rPr>
      <t>严格落实组织收入主体责任，</t>
    </r>
    <r>
      <rPr>
        <sz val="11"/>
        <rFont val="宋体"/>
        <charset val="134"/>
      </rPr>
      <t>一般公共预算总收入增长5.2%，地方一般公共预算收入增长5.5%。做好省对市地方一般公共预算收入增长率指标数据采集。</t>
    </r>
    <phoneticPr fontId="15" type="noConversion"/>
  </si>
  <si>
    <r>
      <t>坚持厉行节约过紧日子，</t>
    </r>
    <r>
      <rPr>
        <sz val="11"/>
        <color rgb="FFFF0000"/>
        <rFont val="宋体"/>
        <family val="3"/>
        <charset val="134"/>
      </rPr>
      <t>严控</t>
    </r>
    <r>
      <rPr>
        <sz val="11"/>
        <rFont val="宋体"/>
        <charset val="134"/>
      </rPr>
      <t>一般性支出2024年市直部门（单位）经常性业务费、公用经费分别按10%、5%的幅度压减下达。做好省对市财政预算执行情况指标数据采集。</t>
    </r>
    <phoneticPr fontId="15" type="noConversion"/>
  </si>
  <si>
    <r>
      <t>推行专项债券“滚动储备、定期调度、协同协作、督查督导、动态调整、激励惩戒、绩效评价”等七个机制和“四库管理+量化筛选+五项服务”管理模式</t>
    </r>
    <r>
      <rPr>
        <sz val="11"/>
        <color rgb="FFFF0000"/>
        <rFont val="宋体"/>
        <family val="3"/>
        <charset val="134"/>
      </rPr>
      <t>，</t>
    </r>
    <r>
      <rPr>
        <sz val="11"/>
        <rFont val="宋体"/>
        <charset val="134"/>
      </rPr>
      <t>策划申报2024年新增专项债券项目、债券需求并通过国家发改委和财政部审核。</t>
    </r>
    <phoneticPr fontId="15" type="noConversion"/>
  </si>
  <si>
    <r>
      <rPr>
        <sz val="11"/>
        <color rgb="FFFF0000"/>
        <rFont val="宋体"/>
        <family val="3"/>
        <charset val="134"/>
        <scheme val="minor"/>
      </rPr>
      <t>优化财政支出结构，支出重点向基本民生倾斜，</t>
    </r>
    <r>
      <rPr>
        <sz val="11"/>
        <rFont val="宋体"/>
        <charset val="134"/>
        <scheme val="minor"/>
      </rPr>
      <t>做好2024年市委、市政府为民办实事项目市级财政补助资金保障，预算安排为民办实事资金24538万元。</t>
    </r>
    <phoneticPr fontId="15" type="noConversion"/>
  </si>
  <si>
    <r>
      <t>全市动态储备优质就业岗位3万个，</t>
    </r>
    <r>
      <rPr>
        <sz val="11"/>
        <color rgb="FFFF0000"/>
        <rFont val="宋体"/>
        <family val="3"/>
        <charset val="134"/>
      </rPr>
      <t>协同</t>
    </r>
    <r>
      <rPr>
        <sz val="11"/>
        <rFont val="宋体"/>
        <charset val="134"/>
      </rPr>
      <t>有关部门组织举办校企对接、校园招聘活动，开展青年就业见习岗位募集计划，组织青年参加见习，兑现见习补贴</t>
    </r>
    <r>
      <rPr>
        <sz val="11"/>
        <color rgb="FFFF0000"/>
        <rFont val="宋体"/>
        <family val="3"/>
        <charset val="134"/>
      </rPr>
      <t>政策</t>
    </r>
    <r>
      <rPr>
        <sz val="11"/>
        <rFont val="宋体"/>
        <charset val="134"/>
      </rPr>
      <t>。</t>
    </r>
    <phoneticPr fontId="15" type="noConversion"/>
  </si>
  <si>
    <r>
      <t>鼓励企校合作，开展新型学徒制培训</t>
    </r>
    <r>
      <rPr>
        <sz val="11"/>
        <color rgb="FFFF0000"/>
        <rFont val="宋体"/>
        <family val="3"/>
        <charset val="134"/>
      </rPr>
      <t>、</t>
    </r>
    <r>
      <rPr>
        <sz val="11"/>
        <rFont val="宋体"/>
        <charset val="134"/>
      </rPr>
      <t>高等级技工培训，按照中级工班每人每年5000元</t>
    </r>
    <r>
      <rPr>
        <sz val="11"/>
        <color rgb="FFFF0000"/>
        <rFont val="宋体"/>
        <family val="3"/>
        <charset val="134"/>
      </rPr>
      <t>、</t>
    </r>
    <r>
      <rPr>
        <sz val="11"/>
        <rFont val="宋体"/>
        <charset val="134"/>
      </rPr>
      <t>高级工班6000元</t>
    </r>
    <r>
      <rPr>
        <sz val="11"/>
        <color rgb="FFFF0000"/>
        <rFont val="宋体"/>
        <family val="3"/>
        <charset val="134"/>
      </rPr>
      <t>、</t>
    </r>
    <r>
      <rPr>
        <sz val="11"/>
        <rFont val="宋体"/>
        <charset val="134"/>
      </rPr>
      <t>技师班7000元</t>
    </r>
    <r>
      <rPr>
        <sz val="11"/>
        <color rgb="FFFF0000"/>
        <rFont val="宋体"/>
        <family val="3"/>
        <charset val="134"/>
      </rPr>
      <t>、</t>
    </r>
    <r>
      <rPr>
        <sz val="11"/>
        <rFont val="宋体"/>
        <charset val="134"/>
      </rPr>
      <t>高级技师班8000元标准执行补贴。配合出台市引工大使认定规定，会同有关部门兑现引才奖、留才奖。</t>
    </r>
    <phoneticPr fontId="15" type="noConversion"/>
  </si>
  <si>
    <t>预算安排泉州医高专升本创建经费2200万元、华侨大学共建经费3400万元。预算安排2215万元，支持新改建一批中小学标准化心理辅导室、“5G+专递课堂”建设补助、初中教育综合改革“新优校”、教师队伍建设等。</t>
    <phoneticPr fontId="15" type="noConversion"/>
  </si>
  <si>
    <r>
      <rPr>
        <sz val="11"/>
        <color rgb="FFFF0000"/>
        <rFont val="宋体"/>
        <family val="3"/>
        <charset val="134"/>
      </rPr>
      <t>大力</t>
    </r>
    <r>
      <rPr>
        <sz val="11"/>
        <rFont val="宋体"/>
        <charset val="134"/>
      </rPr>
      <t>争取2024年新增债券额度，做好债券前期发行材料准备，实现“量质双跃”，为全市重大项目建设提供债券资金支持。</t>
    </r>
    <phoneticPr fontId="15" type="noConversion"/>
  </si>
  <si>
    <t>支持市“政策找企”平台升级改造，做实“免申即享”政策清单。推动市中小微企业融资促进中心正式开业，配合有关部门开展基金及上市等金融政策宣讲，做好鼓励金融业发展相关奖励政策兑现，认真组织各项金融机构评价工作，促进金融营商环境优化。</t>
    <phoneticPr fontId="15" type="noConversion"/>
  </si>
  <si>
    <r>
      <rPr>
        <sz val="11"/>
        <color rgb="FFFF0000"/>
        <rFont val="宋体"/>
        <family val="3"/>
        <charset val="134"/>
        <scheme val="minor"/>
      </rPr>
      <t>上线</t>
    </r>
    <r>
      <rPr>
        <sz val="11"/>
        <rFont val="宋体"/>
        <charset val="134"/>
        <scheme val="minor"/>
      </rPr>
      <t>框架协议电子化采购模块功能；申报适宜纳入框架协议采购的品目。出台持续巩固提升一流政府采购营商环境行动方案，持续巩固政府采购绿色产品占同类产品金额占比。</t>
    </r>
    <phoneticPr fontId="15" type="noConversion"/>
  </si>
  <si>
    <r>
      <t>学习借鉴三明医改经验，深化医药卫生体制改革</t>
    </r>
    <r>
      <rPr>
        <sz val="11"/>
        <rFont val="宋体"/>
        <charset val="134"/>
      </rPr>
      <t>，</t>
    </r>
    <r>
      <rPr>
        <sz val="11"/>
        <color rgb="FFFF0000"/>
        <rFont val="宋体"/>
        <family val="3"/>
        <charset val="134"/>
      </rPr>
      <t>预算</t>
    </r>
    <r>
      <rPr>
        <sz val="11"/>
        <rFont val="宋体"/>
        <charset val="134"/>
      </rPr>
      <t>安排公立医院高质量发展资金1.7亿元，用于市级公立医院重点专科建设和卫生人才引进培养等，</t>
    </r>
    <r>
      <rPr>
        <sz val="11"/>
        <color rgb="FFFF0000"/>
        <rFont val="宋体"/>
        <family val="3"/>
        <charset val="134"/>
      </rPr>
      <t>预算</t>
    </r>
    <r>
      <rPr>
        <sz val="11"/>
        <rFont val="宋体"/>
        <charset val="134"/>
      </rPr>
      <t>安排县域医共体专项资金1730万元，提升乡村医疗卫生服务能力，引导优质医疗资源下沉。</t>
    </r>
    <phoneticPr fontId="15" type="noConversion"/>
  </si>
  <si>
    <r>
      <t>按标准下达村级农民技术员津贴市级补助资金163万元和市级村组织运转补助经费511.2万元。</t>
    </r>
    <r>
      <rPr>
        <sz val="11"/>
        <color rgb="FFFF0000"/>
        <rFont val="宋体"/>
        <family val="3"/>
        <charset val="134"/>
      </rPr>
      <t>预算</t>
    </r>
    <r>
      <rPr>
        <sz val="11"/>
        <rFont val="宋体"/>
        <family val="3"/>
        <charset val="134"/>
      </rPr>
      <t>安排全年助学金3000万元，增加学生家庭群体转移性收入。</t>
    </r>
    <phoneticPr fontId="15" type="noConversion"/>
  </si>
  <si>
    <r>
      <t>预算安排人才专项经费1.05亿元，深化实施人才“港湾计划”，</t>
    </r>
    <r>
      <rPr>
        <sz val="11"/>
        <color rgb="FFFF0000"/>
        <rFont val="宋体"/>
        <family val="3"/>
        <charset val="134"/>
      </rPr>
      <t>预算</t>
    </r>
    <r>
      <rPr>
        <sz val="11"/>
        <rFont val="宋体"/>
        <family val="3"/>
        <charset val="134"/>
      </rPr>
      <t>安排1000万元</t>
    </r>
    <r>
      <rPr>
        <sz val="11"/>
        <color rgb="FFFF0000"/>
        <rFont val="宋体"/>
        <family val="3"/>
        <charset val="134"/>
      </rPr>
      <t>支持实施</t>
    </r>
    <r>
      <rPr>
        <sz val="11"/>
        <rFont val="宋体"/>
        <charset val="134"/>
      </rPr>
      <t>“涌泉”行动，落实一次性生活补助和社保补贴资金、安居补助资金</t>
    </r>
    <r>
      <rPr>
        <sz val="11"/>
        <color rgb="FFFF0000"/>
        <rFont val="宋体"/>
        <family val="3"/>
        <charset val="134"/>
      </rPr>
      <t>，</t>
    </r>
    <r>
      <rPr>
        <sz val="11"/>
        <rFont val="宋体"/>
        <charset val="134"/>
      </rPr>
      <t>鼓励大学毕业生等来泉留泉就业创业。</t>
    </r>
    <phoneticPr fontId="15" type="noConversion"/>
  </si>
  <si>
    <r>
      <rPr>
        <sz val="11"/>
        <color rgb="FFFF0000"/>
        <rFont val="宋体"/>
        <family val="3"/>
        <charset val="134"/>
      </rPr>
      <t>预算</t>
    </r>
    <r>
      <rPr>
        <sz val="11"/>
        <rFont val="宋体"/>
        <charset val="134"/>
      </rPr>
      <t>安排创新与国家自主建设示范区专项资金10000万元以上、重点创新平台建设专项资金5000万元以上。下达高新技术企业认定奖补、科技特派员专项资金，支持清源创新实验室等平台建设。</t>
    </r>
    <phoneticPr fontId="15" type="noConversion"/>
  </si>
  <si>
    <r>
      <t>配合有关部门出台市强化企业创新主体地位提升全社会研发投入水平若干措施和推动科研院所市场化产业化转型相关政策，并兑现奖补资金。</t>
    </r>
    <r>
      <rPr>
        <sz val="11"/>
        <color rgb="FFFF0000"/>
        <rFont val="宋体"/>
        <family val="3"/>
        <charset val="134"/>
      </rPr>
      <t>预算</t>
    </r>
    <r>
      <rPr>
        <sz val="11"/>
        <rFont val="宋体"/>
        <charset val="134"/>
      </rPr>
      <t>安排职业教育改革发展专项1500万元，兑现《加快建设国家产教融合试点城市实施方案》相关补助政策。配合工信部门开展工业（产业）园区标准化建设考核评价，统筹安排资金对县（市、区）实施正向激励奖励。</t>
    </r>
    <phoneticPr fontId="15" type="noConversion"/>
  </si>
  <si>
    <r>
      <t>预算安排4000万支持水务集团开展市场化运作污水收集业务；</t>
    </r>
    <r>
      <rPr>
        <sz val="11"/>
        <color rgb="FFFF0000"/>
        <rFont val="宋体"/>
        <family val="3"/>
        <charset val="134"/>
      </rPr>
      <t>预算</t>
    </r>
    <r>
      <rPr>
        <sz val="11"/>
        <rFont val="宋体"/>
        <family val="3"/>
        <charset val="134"/>
      </rPr>
      <t>安排500万元支持古城公司实体化运作。出台污水治理、矿山修复资金保障运作方案。梳理“三大通道”、福医大、中环城路、洛丰高速、泉金高速等重大项目资金需求、筹措方案及保障措施，形成重大项目资金筹措方案。</t>
    </r>
    <phoneticPr fontId="15" type="noConversion"/>
  </si>
  <si>
    <r>
      <t>加快建设两岸融合发展示范区，</t>
    </r>
    <r>
      <rPr>
        <sz val="11"/>
        <color rgb="FFFF0000"/>
        <rFont val="宋体"/>
        <family val="3"/>
        <charset val="134"/>
      </rPr>
      <t>预算</t>
    </r>
    <r>
      <rPr>
        <sz val="11"/>
        <rFont val="宋体"/>
        <family val="3"/>
        <charset val="134"/>
      </rPr>
      <t>安排对台专项工作等经费194万元，两岸融合发展专项经费213.5万元。</t>
    </r>
    <r>
      <rPr>
        <sz val="11"/>
        <color rgb="FFFF0000"/>
        <rFont val="宋体"/>
        <family val="3"/>
        <charset val="134"/>
      </rPr>
      <t>预算</t>
    </r>
    <r>
      <rPr>
        <sz val="11"/>
        <rFont val="宋体"/>
        <family val="3"/>
        <charset val="134"/>
      </rPr>
      <t>安排世界闽南文化交流中心等专项经费1000万元，支持举办2024世界闽南文化节。</t>
    </r>
    <r>
      <rPr>
        <sz val="11"/>
        <color rgb="FFFF0000"/>
        <rFont val="宋体"/>
        <family val="3"/>
        <charset val="134"/>
      </rPr>
      <t>预算</t>
    </r>
    <r>
      <rPr>
        <sz val="11"/>
        <rFont val="宋体"/>
        <family val="3"/>
        <charset val="134"/>
      </rPr>
      <t>安排鼓励和支持台湾青年来泉就业创业实习实训奖补资金235万元。</t>
    </r>
    <phoneticPr fontId="15" type="noConversion"/>
  </si>
  <si>
    <t>新增一个远程异地评审场地分中心，试点与广东省的跨省远程异地评审。在市、县两级成立政府采购行政调解委员会，做到全覆盖；设立固定调解室。</t>
    <phoneticPr fontId="15" type="noConversion"/>
  </si>
  <si>
    <r>
      <rPr>
        <sz val="11"/>
        <color rgb="FFFF0000"/>
        <rFont val="宋体"/>
        <family val="3"/>
        <charset val="134"/>
        <scheme val="minor"/>
      </rPr>
      <t>预算</t>
    </r>
    <r>
      <rPr>
        <sz val="11"/>
        <rFont val="宋体"/>
        <family val="3"/>
        <charset val="134"/>
        <scheme val="minor"/>
      </rPr>
      <t>安排创建国家食品安全示范城市工作经费及食品安全专项经费2142.59万元。下达增发2023年国债自然灾害应急能力提升工程补助资金12630万元。</t>
    </r>
    <phoneticPr fontId="15" type="noConversion"/>
  </si>
  <si>
    <r>
      <rPr>
        <sz val="11"/>
        <color rgb="FFFF0000"/>
        <rFont val="宋体"/>
        <family val="3"/>
        <charset val="134"/>
        <scheme val="minor"/>
      </rPr>
      <t>预算</t>
    </r>
    <r>
      <rPr>
        <sz val="11"/>
        <rFont val="宋体"/>
        <charset val="134"/>
        <scheme val="minor"/>
      </rPr>
      <t>安排完善提升城市安全信息系统专项经费2000万元，</t>
    </r>
    <r>
      <rPr>
        <sz val="11"/>
        <color rgb="FFFF0000"/>
        <rFont val="宋体"/>
        <family val="3"/>
        <charset val="134"/>
        <scheme val="minor"/>
      </rPr>
      <t>预算</t>
    </r>
    <r>
      <rPr>
        <sz val="11"/>
        <rFont val="宋体"/>
        <charset val="134"/>
        <scheme val="minor"/>
      </rPr>
      <t>安排自然灾害避灾点巩固提升工程专项资金300万元。</t>
    </r>
    <r>
      <rPr>
        <sz val="11"/>
        <color rgb="FFFF0000"/>
        <rFont val="宋体"/>
        <family val="3"/>
        <charset val="134"/>
        <scheme val="minor"/>
      </rPr>
      <t>预算</t>
    </r>
    <r>
      <rPr>
        <sz val="11"/>
        <rFont val="宋体"/>
        <charset val="134"/>
        <scheme val="minor"/>
      </rPr>
      <t>安排“五个一百”公共安全保障提升工程市级配套资金240万元，下达省级补助资金1240万元</t>
    </r>
    <r>
      <rPr>
        <sz val="11"/>
        <rFont val="宋体"/>
        <charset val="134"/>
      </rPr>
      <t>。</t>
    </r>
    <phoneticPr fontId="15" type="noConversion"/>
  </si>
  <si>
    <r>
      <t>筹措不少于1.92亿元专项资金用于衔接推进乡村振兴，巩固拓展脱贫攻坚成果。</t>
    </r>
    <r>
      <rPr>
        <sz val="11"/>
        <color rgb="FFFF0000"/>
        <rFont val="宋体"/>
        <family val="3"/>
        <charset val="134"/>
        <scheme val="minor"/>
      </rPr>
      <t>预算</t>
    </r>
    <r>
      <rPr>
        <sz val="11"/>
        <rFont val="宋体"/>
        <family val="3"/>
        <charset val="134"/>
        <scheme val="minor"/>
      </rPr>
      <t>安排现代设施农业相关资金</t>
    </r>
    <r>
      <rPr>
        <sz val="11"/>
        <rFont val="宋体"/>
        <charset val="134"/>
      </rPr>
      <t>1500万元以上，加大对现代设施农业项目建设的投入力度。统筹土地出让收益支持农业农村发展，确保全年土地出让收益用于农业农村计提比例达到47%以上。</t>
    </r>
    <phoneticPr fontId="15" type="noConversion"/>
  </si>
  <si>
    <r>
      <t>支持文旅</t>
    </r>
    <r>
      <rPr>
        <sz val="11"/>
        <color rgb="FFFF0000"/>
        <rFont val="宋体"/>
        <family val="3"/>
        <charset val="134"/>
        <scheme val="minor"/>
      </rPr>
      <t>经济高质量</t>
    </r>
    <r>
      <rPr>
        <sz val="11"/>
        <rFont val="宋体"/>
        <charset val="134"/>
        <scheme val="minor"/>
      </rPr>
      <t>发展，兑现泉州市新形势下促进文旅经济高质量发展若干激励措施相关奖补政策,扶持影视产业发展、支持世界遗产旅游、发展乡村旅游，奖补旅行社组织游客来泉旅游项目、支持景区提升等。</t>
    </r>
    <phoneticPr fontId="15" type="noConversion"/>
  </si>
  <si>
    <r>
      <t>争取</t>
    </r>
    <r>
      <rPr>
        <sz val="11"/>
        <rFont val="宋体"/>
        <charset val="134"/>
      </rPr>
      <t>省级巩固拓展脱贫攻坚农村饮水安全资金498.5万元，争取中央水土流失治理资金1200万元、省级水土流失治理资金1590万元，治理水土流失；争取市县生活污水管网省级补助6000万元以上，下达农村污水管网市级补助6000万元，支持污水管网改造；</t>
    </r>
    <r>
      <rPr>
        <sz val="11"/>
        <color rgb="FFFF0000"/>
        <rFont val="宋体"/>
        <family val="3"/>
        <charset val="134"/>
      </rPr>
      <t>预算</t>
    </r>
    <r>
      <rPr>
        <sz val="11"/>
        <rFont val="宋体"/>
        <charset val="134"/>
      </rPr>
      <t>安排海漂垃圾治理市级奖补资金500万元，加强海上环卫队伍建设。争取省级老旧小区改造2000万元以上、下达市级补助1000万元以上，支持老旧小区改造。</t>
    </r>
    <phoneticPr fontId="15" type="noConversion"/>
  </si>
  <si>
    <r>
      <rPr>
        <sz val="11"/>
        <color rgb="FFFF0000"/>
        <rFont val="宋体"/>
        <family val="3"/>
        <charset val="134"/>
      </rPr>
      <t>预算</t>
    </r>
    <r>
      <rPr>
        <sz val="11"/>
        <rFont val="宋体"/>
        <family val="3"/>
        <charset val="134"/>
      </rPr>
      <t>安排“四好农村路”建设市级补助资金，积极推进项目建设；下达2024年道路交通安全隐患整治省级补助资金205万元。下达2024年农村地区微型消防站建设工程省级专项资金300万元及市级配套补助资金60万元。</t>
    </r>
    <phoneticPr fontId="15" type="noConversion"/>
  </si>
  <si>
    <r>
      <rPr>
        <sz val="11"/>
        <color rgb="FFFF0000"/>
        <rFont val="宋体"/>
        <family val="3"/>
        <charset val="134"/>
      </rPr>
      <t>预算</t>
    </r>
    <r>
      <rPr>
        <sz val="11"/>
        <rFont val="宋体"/>
        <family val="3"/>
        <charset val="134"/>
      </rPr>
      <t>安排儿童孤独症筛查干预服务市级补助资金150万元；预算安排提升50个村卫生所（室）服务能力市级补助资金250万元；预算安排提升基层中医馆服务能力市级补助资金120万元。实施“救急难”、特殊困难残疾人关怀、关爱“计生特殊家庭”。</t>
    </r>
    <phoneticPr fontId="15" type="noConversion"/>
  </si>
  <si>
    <r>
      <t>下达实施政府购买居家上门养老服务市级补助资金900万元；下达长者食堂建设项目补助资金440万元，</t>
    </r>
    <r>
      <rPr>
        <sz val="11"/>
        <color rgb="FFFF0000"/>
        <rFont val="宋体"/>
        <family val="3"/>
        <charset val="134"/>
      </rPr>
      <t>预算</t>
    </r>
    <r>
      <rPr>
        <sz val="11"/>
        <rFont val="宋体"/>
        <family val="3"/>
        <charset val="134"/>
      </rPr>
      <t>安排新建10座村级老年体育活动中心专项资金400万元；下达基层老年教育提质培优工程专项补助资金100万。</t>
    </r>
    <phoneticPr fontId="15" type="noConversion"/>
  </si>
  <si>
    <r>
      <t xml:space="preserve">陈丽蓉
</t>
    </r>
    <r>
      <rPr>
        <sz val="11"/>
        <color rgb="FFFF0000"/>
        <rFont val="宋体"/>
        <family val="3"/>
        <charset val="134"/>
      </rPr>
      <t>肖金树</t>
    </r>
    <r>
      <rPr>
        <sz val="11"/>
        <rFont val="宋体"/>
        <charset val="134"/>
      </rPr>
      <t xml:space="preserve">
陈世强</t>
    </r>
    <phoneticPr fontId="15" type="noConversion"/>
  </si>
  <si>
    <t>张国梁
龚新民</t>
    <phoneticPr fontId="15" type="noConversion"/>
  </si>
  <si>
    <t>国库科
预算科</t>
    <phoneticPr fontId="15" type="noConversion"/>
  </si>
  <si>
    <r>
      <rPr>
        <sz val="11"/>
        <color rgb="FFFF0000"/>
        <rFont val="宋体"/>
        <family val="3"/>
        <charset val="134"/>
      </rPr>
      <t>预算科</t>
    </r>
    <r>
      <rPr>
        <sz val="11"/>
        <rFont val="宋体"/>
        <family val="3"/>
        <charset val="134"/>
      </rPr>
      <t xml:space="preserve">
绩效科
票据中心</t>
    </r>
    <phoneticPr fontId="15" type="noConversion"/>
  </si>
  <si>
    <r>
      <rPr>
        <sz val="11"/>
        <color rgb="FFFF0000"/>
        <rFont val="宋体"/>
        <family val="3"/>
        <charset val="134"/>
      </rPr>
      <t>龚新民</t>
    </r>
    <r>
      <rPr>
        <sz val="11"/>
        <rFont val="宋体"/>
        <family val="3"/>
        <charset val="134"/>
      </rPr>
      <t>叶美银
许玲玲</t>
    </r>
    <phoneticPr fontId="15" type="noConversion"/>
  </si>
  <si>
    <t>行政政法科
教科文科</t>
    <phoneticPr fontId="15" type="noConversion"/>
  </si>
  <si>
    <t>社保科</t>
    <phoneticPr fontId="15" type="noConversion"/>
  </si>
  <si>
    <t>黄冠雍</t>
    <phoneticPr fontId="15" type="noConversion"/>
  </si>
  <si>
    <t>陈丽蓉</t>
    <phoneticPr fontId="15" type="noConversion"/>
  </si>
  <si>
    <r>
      <t xml:space="preserve">曾志钢
</t>
    </r>
    <r>
      <rPr>
        <sz val="11"/>
        <color rgb="FFFF0000"/>
        <rFont val="宋体"/>
        <family val="3"/>
        <charset val="134"/>
      </rPr>
      <t>谢志强</t>
    </r>
    <phoneticPr fontId="15" type="noConversion"/>
  </si>
  <si>
    <r>
      <t xml:space="preserve">经建科
</t>
    </r>
    <r>
      <rPr>
        <sz val="11"/>
        <color rgb="FFFF0000"/>
        <rFont val="宋体"/>
        <family val="3"/>
        <charset val="134"/>
      </rPr>
      <t>综合科</t>
    </r>
    <phoneticPr fontId="15" type="noConversion"/>
  </si>
  <si>
    <r>
      <rPr>
        <sz val="11"/>
        <color rgb="FFFF0000"/>
        <rFont val="宋体"/>
        <family val="3"/>
        <charset val="134"/>
      </rPr>
      <t>陈世强</t>
    </r>
    <r>
      <rPr>
        <sz val="11"/>
        <rFont val="Times New Roman"/>
        <family val="1"/>
      </rPr>
      <t xml:space="preserve">
</t>
    </r>
    <r>
      <rPr>
        <sz val="11"/>
        <rFont val="宋体"/>
        <charset val="134"/>
      </rPr>
      <t>杜伟峰</t>
    </r>
    <phoneticPr fontId="15" type="noConversion"/>
  </si>
  <si>
    <r>
      <t>开展高校毕业生来泉留泉暖心服务工程</t>
    </r>
    <r>
      <rPr>
        <sz val="11"/>
        <color rgb="FFFF0000"/>
        <rFont val="宋体"/>
        <family val="3"/>
        <charset val="134"/>
      </rPr>
      <t>、</t>
    </r>
    <r>
      <rPr>
        <sz val="11"/>
        <rFont val="宋体"/>
        <charset val="134"/>
      </rPr>
      <t>农民工“乐业泉城”服务行动、退役军人“圆梦泉城”扶持行动等重点群体帮扶活动，支持重点群体就业创业。保障在泉求职短期免费住宿经费</t>
    </r>
    <r>
      <rPr>
        <sz val="11"/>
        <color rgb="FFFF0000"/>
        <rFont val="宋体"/>
        <family val="3"/>
        <charset val="134"/>
      </rPr>
      <t>，</t>
    </r>
    <r>
      <rPr>
        <sz val="11"/>
        <rFont val="宋体"/>
        <charset val="134"/>
      </rPr>
      <t>对符合政策规定人才保障性住房建设及运营管理资金予以补贴</t>
    </r>
    <r>
      <rPr>
        <sz val="11"/>
        <color rgb="FFFF0000"/>
        <rFont val="宋体"/>
        <family val="3"/>
        <charset val="134"/>
      </rPr>
      <t>，</t>
    </r>
    <r>
      <rPr>
        <sz val="11"/>
        <rFont val="宋体"/>
        <charset val="134"/>
      </rPr>
      <t>支持免费乘坐公交。</t>
    </r>
    <phoneticPr fontId="15" type="noConversion"/>
  </si>
  <si>
    <r>
      <t>加强</t>
    </r>
    <r>
      <rPr>
        <sz val="11"/>
        <color rgb="FFFF0000"/>
        <rFont val="宋体"/>
        <family val="3"/>
        <charset val="134"/>
      </rPr>
      <t>财政运行监测</t>
    </r>
    <r>
      <rPr>
        <sz val="11"/>
        <rFont val="宋体"/>
        <family val="3"/>
        <charset val="134"/>
      </rPr>
      <t>，持续推进零基预算改革，组织开展2024年部分部门专项资金绩效目标集中会审，开展重点项目及部门整体支出重点绩效评价；</t>
    </r>
    <r>
      <rPr>
        <sz val="11"/>
        <color rgb="FFFF0000"/>
        <rFont val="宋体"/>
        <family val="3"/>
        <charset val="134"/>
      </rPr>
      <t>加强非税收入收缴电子化管理，主动上门对接指导用票单位，提高非税收入通过全省非税票据综合管理系统收缴比例。</t>
    </r>
    <phoneticPr fontId="15" type="noConversion"/>
  </si>
  <si>
    <r>
      <t>开辟侨智回归绿色通道，</t>
    </r>
    <r>
      <rPr>
        <sz val="11"/>
        <color rgb="FFFF0000"/>
        <rFont val="宋体"/>
        <family val="3"/>
        <charset val="134"/>
      </rPr>
      <t>预算安排219万元推进“故土家园”海内外泉侨泉商联络总部建设、“同心会客厅”运行</t>
    </r>
    <r>
      <rPr>
        <sz val="11"/>
        <rFont val="宋体"/>
        <family val="3"/>
        <charset val="134"/>
      </rPr>
      <t>。加快推进泉州华侨历史博物馆新馆建设，协同相关部门提出资金拼盘方案。</t>
    </r>
    <r>
      <rPr>
        <sz val="11"/>
        <color rgb="FFFF0000"/>
        <rFont val="宋体"/>
        <family val="3"/>
        <charset val="134"/>
      </rPr>
      <t>协同</t>
    </r>
    <r>
      <rPr>
        <sz val="11"/>
        <rFont val="宋体"/>
        <charset val="134"/>
      </rPr>
      <t>市商务局按照有关规定，</t>
    </r>
    <r>
      <rPr>
        <sz val="11"/>
        <color rgb="FFFF0000"/>
        <rFont val="宋体"/>
        <family val="3"/>
        <charset val="134"/>
      </rPr>
      <t>支持</t>
    </r>
    <r>
      <rPr>
        <sz val="11"/>
        <rFont val="宋体"/>
        <charset val="134"/>
      </rPr>
      <t>壮大对台小额贸易主体队伍。</t>
    </r>
    <phoneticPr fontId="15" type="noConversion"/>
  </si>
  <si>
    <r>
      <t>开展“见贷即保”批量担保业务合作，支持政府性融资担保机构开展小微企业特别是个体工商户担保业务，给予保费补贴及风险补偿。</t>
    </r>
    <r>
      <rPr>
        <sz val="11"/>
        <color rgb="FFFF0000"/>
        <rFont val="宋体"/>
        <family val="3"/>
        <charset val="134"/>
      </rPr>
      <t>配合有关部门，</t>
    </r>
    <r>
      <rPr>
        <sz val="11"/>
        <rFont val="宋体"/>
        <charset val="134"/>
      </rPr>
      <t>依托省“金服云”平台发放“增信贷”、“技术创新贷”、“技改贷”，促进各项金融产品提质扩面。</t>
    </r>
    <phoneticPr fontId="15" type="noConversion"/>
  </si>
  <si>
    <t>泉州市财政局2024年度
绩效目标考评表</t>
    <phoneticPr fontId="15" type="noConversion"/>
  </si>
</sst>
</file>

<file path=xl/styles.xml><?xml version="1.0" encoding="utf-8"?>
<styleSheet xmlns="http://schemas.openxmlformats.org/spreadsheetml/2006/main">
  <numFmts count="2">
    <numFmt numFmtId="176" formatCode="0.00_);[Red]\(0.00\)"/>
    <numFmt numFmtId="177" formatCode="0.000_ ;[Red]\-0.000\ "/>
  </numFmts>
  <fonts count="32">
    <font>
      <sz val="12"/>
      <name val="宋体"/>
      <charset val="134"/>
    </font>
    <font>
      <b/>
      <sz val="12"/>
      <name val="宋体"/>
      <charset val="134"/>
    </font>
    <font>
      <sz val="9"/>
      <name val="宋体"/>
      <charset val="134"/>
    </font>
    <font>
      <sz val="10"/>
      <name val="宋体"/>
      <charset val="134"/>
    </font>
    <font>
      <b/>
      <sz val="28"/>
      <name val="宋体"/>
      <charset val="134"/>
    </font>
    <font>
      <b/>
      <sz val="11"/>
      <name val="宋体"/>
      <charset val="134"/>
    </font>
    <font>
      <sz val="11"/>
      <name val="宋体"/>
      <charset val="134"/>
    </font>
    <font>
      <sz val="11"/>
      <color indexed="8"/>
      <name val="宋体"/>
      <charset val="134"/>
    </font>
    <font>
      <sz val="11"/>
      <name val="Times New Roman"/>
      <family val="1"/>
    </font>
    <font>
      <sz val="10"/>
      <color indexed="8"/>
      <name val="Times New Roman"/>
      <family val="1"/>
    </font>
    <font>
      <b/>
      <sz val="11"/>
      <name val="Times New Roman"/>
      <family val="1"/>
    </font>
    <font>
      <sz val="12"/>
      <name val="Times New Roman"/>
      <family val="1"/>
    </font>
    <font>
      <b/>
      <sz val="10"/>
      <name val="宋体"/>
      <charset val="134"/>
    </font>
    <font>
      <b/>
      <sz val="12"/>
      <name val="Times New Roman"/>
      <family val="1"/>
    </font>
    <font>
      <sz val="12"/>
      <name val="宋体"/>
      <charset val="134"/>
    </font>
    <font>
      <sz val="9"/>
      <name val="宋体"/>
      <charset val="134"/>
    </font>
    <font>
      <sz val="9"/>
      <name val="宋体"/>
      <charset val="134"/>
    </font>
    <font>
      <b/>
      <sz val="12"/>
      <name val="宋体"/>
      <charset val="134"/>
    </font>
    <font>
      <sz val="12"/>
      <name val="宋体"/>
      <charset val="134"/>
    </font>
    <font>
      <b/>
      <sz val="12"/>
      <name val="宋体"/>
      <charset val="134"/>
    </font>
    <font>
      <b/>
      <sz val="11"/>
      <name val="宋体"/>
      <charset val="134"/>
    </font>
    <font>
      <sz val="11"/>
      <name val="宋体"/>
      <charset val="134"/>
    </font>
    <font>
      <sz val="12"/>
      <name val="宋体"/>
      <charset val="134"/>
    </font>
    <font>
      <sz val="11"/>
      <color rgb="FFFF0000"/>
      <name val="宋体"/>
      <charset val="134"/>
    </font>
    <font>
      <sz val="11"/>
      <color rgb="FFFF0000"/>
      <name val="Times New Roman"/>
      <family val="1"/>
    </font>
    <font>
      <sz val="10"/>
      <color rgb="FFFF0000"/>
      <name val="Times New Roman"/>
      <family val="1"/>
    </font>
    <font>
      <sz val="12"/>
      <color rgb="FFFF0000"/>
      <name val="宋体"/>
      <charset val="134"/>
    </font>
    <font>
      <sz val="11"/>
      <name val="宋体"/>
      <charset val="134"/>
      <scheme val="minor"/>
    </font>
    <font>
      <sz val="11"/>
      <color rgb="FFFF0000"/>
      <name val="宋体"/>
      <family val="3"/>
      <charset val="134"/>
    </font>
    <font>
      <sz val="11"/>
      <name val="宋体"/>
      <family val="3"/>
      <charset val="134"/>
    </font>
    <font>
      <sz val="11"/>
      <color rgb="FFFF0000"/>
      <name val="宋体"/>
      <family val="3"/>
      <charset val="134"/>
      <scheme val="minor"/>
    </font>
    <font>
      <sz val="11"/>
      <name val="宋体"/>
      <family val="3"/>
      <charset val="134"/>
      <scheme val="minor"/>
    </font>
  </fonts>
  <fills count="3">
    <fill>
      <patternFill patternType="none"/>
    </fill>
    <fill>
      <patternFill patternType="gray125"/>
    </fill>
    <fill>
      <patternFill patternType="solid">
        <fgColor theme="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bottom style="thin">
        <color indexed="64"/>
      </bottom>
      <diagonal/>
    </border>
  </borders>
  <cellStyleXfs count="7">
    <xf numFmtId="0" fontId="0" fillId="0" borderId="0"/>
    <xf numFmtId="0" fontId="14" fillId="0" borderId="0">
      <alignment vertical="center"/>
    </xf>
    <xf numFmtId="0" fontId="14" fillId="0" borderId="0"/>
    <xf numFmtId="0" fontId="14" fillId="0" borderId="0"/>
    <xf numFmtId="0" fontId="14" fillId="0" borderId="0">
      <alignment vertical="center"/>
    </xf>
    <xf numFmtId="0" fontId="14" fillId="0" borderId="0">
      <alignment vertical="center"/>
    </xf>
    <xf numFmtId="0" fontId="14" fillId="0" borderId="0"/>
  </cellStyleXfs>
  <cellXfs count="148">
    <xf numFmtId="0" fontId="0" fillId="0" borderId="0" xfId="0"/>
    <xf numFmtId="0" fontId="0" fillId="0" borderId="0" xfId="0" applyFont="1" applyProtection="1"/>
    <xf numFmtId="0" fontId="1" fillId="0" borderId="0" xfId="0" applyFont="1" applyProtection="1">
      <protection locked="0"/>
    </xf>
    <xf numFmtId="0" fontId="0" fillId="0" borderId="0" xfId="0" applyFont="1" applyFill="1" applyProtection="1">
      <protection locked="0"/>
    </xf>
    <xf numFmtId="0" fontId="2" fillId="0" borderId="0" xfId="0" applyFont="1" applyFill="1" applyProtection="1">
      <protection locked="0"/>
    </xf>
    <xf numFmtId="0" fontId="0" fillId="0" borderId="0" xfId="0" applyFont="1"/>
    <xf numFmtId="0" fontId="0" fillId="0" borderId="0" xfId="0" applyFont="1" applyProtection="1">
      <protection locked="0"/>
    </xf>
    <xf numFmtId="49" fontId="0" fillId="0" borderId="0" xfId="0" applyNumberFormat="1" applyFont="1" applyAlignment="1" applyProtection="1">
      <alignment horizontal="center"/>
      <protection locked="0"/>
    </xf>
    <xf numFmtId="0" fontId="0" fillId="0" borderId="0" xfId="0" applyFont="1" applyAlignment="1" applyProtection="1">
      <alignment wrapText="1"/>
      <protection locked="0"/>
    </xf>
    <xf numFmtId="0" fontId="0" fillId="0" borderId="0" xfId="0" applyFont="1" applyAlignment="1" applyProtection="1">
      <alignment horizontal="left" wrapText="1"/>
      <protection locked="0"/>
    </xf>
    <xf numFmtId="0" fontId="0" fillId="0" borderId="0" xfId="0" applyFont="1" applyAlignment="1" applyProtection="1">
      <alignment horizontal="center"/>
      <protection locked="0"/>
    </xf>
    <xf numFmtId="0" fontId="3" fillId="0" borderId="0" xfId="0" applyFont="1" applyAlignment="1" applyProtection="1">
      <alignment horizontal="center"/>
      <protection locked="0"/>
    </xf>
    <xf numFmtId="0" fontId="3" fillId="0" borderId="0" xfId="0" applyNumberFormat="1" applyFont="1" applyAlignment="1" applyProtection="1">
      <alignment horizontal="left"/>
      <protection locked="0"/>
    </xf>
    <xf numFmtId="0" fontId="0" fillId="0" borderId="0" xfId="0" applyFont="1" applyAlignment="1" applyProtection="1">
      <alignment horizontal="center" vertical="center"/>
      <protection locked="0"/>
    </xf>
    <xf numFmtId="176" fontId="0" fillId="0" borderId="0" xfId="0" applyNumberFormat="1" applyFont="1" applyAlignment="1" applyProtection="1">
      <alignment horizontal="center" vertical="center"/>
      <protection locked="0"/>
    </xf>
    <xf numFmtId="0" fontId="0" fillId="0" borderId="0" xfId="0" applyFont="1" applyBorder="1" applyProtection="1"/>
    <xf numFmtId="0" fontId="0" fillId="0" borderId="0" xfId="0" applyFont="1" applyAlignment="1" applyProtection="1">
      <alignment horizontal="center"/>
    </xf>
    <xf numFmtId="0" fontId="0" fillId="0" borderId="0" xfId="0" applyFont="1" applyAlignment="1" applyProtection="1">
      <alignment wrapText="1"/>
    </xf>
    <xf numFmtId="0" fontId="0" fillId="0" borderId="0" xfId="0" applyFont="1" applyFill="1" applyBorder="1" applyAlignment="1" applyProtection="1">
      <alignment horizontal="center"/>
    </xf>
    <xf numFmtId="0" fontId="0" fillId="0" borderId="0" xfId="0" applyBorder="1" applyProtection="1"/>
    <xf numFmtId="0" fontId="0" fillId="0" borderId="0" xfId="0" applyAlignment="1" applyProtection="1">
      <alignment horizontal="center"/>
    </xf>
    <xf numFmtId="0" fontId="3" fillId="0" borderId="0" xfId="0" applyFont="1" applyFill="1" applyBorder="1" applyAlignment="1" applyProtection="1">
      <alignment horizontal="center"/>
    </xf>
    <xf numFmtId="0" fontId="1" fillId="0" borderId="1" xfId="0" applyFont="1" applyBorder="1" applyAlignment="1" applyProtection="1">
      <alignment horizontal="center" vertical="center" wrapText="1"/>
    </xf>
    <xf numFmtId="0" fontId="6" fillId="0" borderId="1" xfId="0" applyFont="1" applyFill="1" applyBorder="1" applyAlignment="1">
      <alignment horizontal="center" vertical="center" wrapText="1"/>
    </xf>
    <xf numFmtId="0" fontId="3" fillId="0" borderId="0" xfId="0" applyFont="1" applyAlignment="1" applyProtection="1">
      <alignment horizontal="center"/>
    </xf>
    <xf numFmtId="0" fontId="1" fillId="0" borderId="0" xfId="0" applyFont="1" applyAlignment="1" applyProtection="1">
      <alignment horizontal="center" vertical="center"/>
      <protection locked="0"/>
    </xf>
    <xf numFmtId="0" fontId="1" fillId="0" borderId="0" xfId="0" applyFont="1" applyProtection="1"/>
    <xf numFmtId="0" fontId="3" fillId="0" borderId="0" xfId="0" applyNumberFormat="1" applyFont="1" applyFill="1" applyBorder="1" applyAlignment="1" applyProtection="1">
      <alignment horizontal="left"/>
      <protection locked="0"/>
    </xf>
    <xf numFmtId="0" fontId="0" fillId="0" borderId="0" xfId="0" applyFont="1" applyFill="1" applyBorder="1" applyAlignment="1" applyProtection="1">
      <alignment horizontal="center" vertical="center"/>
      <protection locked="0"/>
    </xf>
    <xf numFmtId="0" fontId="0" fillId="0" borderId="0" xfId="0" applyFont="1" applyFill="1" applyBorder="1" applyProtection="1"/>
    <xf numFmtId="0" fontId="6" fillId="0" borderId="2" xfId="0" applyFont="1" applyFill="1" applyBorder="1" applyAlignment="1" applyProtection="1">
      <alignment horizontal="left" vertical="center" wrapText="1"/>
      <protection locked="0"/>
    </xf>
    <xf numFmtId="0" fontId="6" fillId="0" borderId="1" xfId="0" applyFont="1" applyFill="1" applyBorder="1" applyAlignment="1" applyProtection="1">
      <alignment horizontal="center" vertical="center" wrapText="1"/>
      <protection locked="0"/>
    </xf>
    <xf numFmtId="0" fontId="8" fillId="0" borderId="1" xfId="0" applyFont="1" applyFill="1" applyBorder="1" applyAlignment="1" applyProtection="1">
      <alignment horizontal="center" vertical="center" wrapText="1"/>
    </xf>
    <xf numFmtId="0" fontId="8" fillId="0" borderId="1" xfId="0" applyFont="1" applyFill="1" applyBorder="1" applyAlignment="1" applyProtection="1">
      <alignment horizontal="center" vertical="center" wrapText="1"/>
      <protection locked="0"/>
    </xf>
    <xf numFmtId="0" fontId="6" fillId="0" borderId="1" xfId="0" applyFont="1" applyFill="1" applyBorder="1" applyAlignment="1" applyProtection="1">
      <alignment horizontal="left" vertical="center" wrapText="1"/>
      <protection locked="0"/>
    </xf>
    <xf numFmtId="0" fontId="5" fillId="0" borderId="1" xfId="0" applyFont="1" applyFill="1" applyBorder="1" applyAlignment="1" applyProtection="1">
      <alignment horizontal="left" vertical="center" wrapText="1"/>
      <protection locked="0"/>
    </xf>
    <xf numFmtId="176" fontId="0" fillId="0" borderId="0" xfId="0" applyNumberFormat="1" applyFont="1" applyAlignment="1" applyProtection="1">
      <alignment horizontal="center" vertical="center"/>
    </xf>
    <xf numFmtId="0" fontId="1" fillId="0" borderId="0" xfId="0" applyFont="1" applyBorder="1" applyProtection="1">
      <protection locked="0"/>
    </xf>
    <xf numFmtId="177" fontId="9" fillId="0" borderId="1" xfId="0" applyNumberFormat="1" applyFont="1" applyFill="1" applyBorder="1" applyAlignment="1" applyProtection="1">
      <alignment horizontal="center" vertical="center" wrapText="1"/>
    </xf>
    <xf numFmtId="0" fontId="10" fillId="0" borderId="1" xfId="0" applyFont="1" applyFill="1" applyBorder="1" applyAlignment="1" applyProtection="1">
      <alignment horizontal="center" vertical="center" wrapText="1"/>
    </xf>
    <xf numFmtId="49" fontId="0" fillId="0" borderId="1" xfId="0" applyNumberFormat="1" applyFont="1" applyFill="1" applyBorder="1" applyAlignment="1">
      <alignment horizontal="center" vertical="center" wrapText="1"/>
    </xf>
    <xf numFmtId="0" fontId="11"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1" fillId="0" borderId="1" xfId="0" applyFont="1" applyBorder="1" applyAlignment="1" applyProtection="1">
      <alignment horizontal="center" vertical="center" wrapText="1"/>
    </xf>
    <xf numFmtId="0" fontId="8" fillId="0" borderId="1" xfId="0" applyFont="1" applyBorder="1" applyAlignment="1" applyProtection="1">
      <alignment horizontal="center" vertical="center" wrapText="1"/>
      <protection locked="0"/>
    </xf>
    <xf numFmtId="0" fontId="3" fillId="0" borderId="0" xfId="0" applyFont="1" applyBorder="1" applyAlignment="1" applyProtection="1">
      <alignment vertical="center" wrapText="1"/>
    </xf>
    <xf numFmtId="0" fontId="3" fillId="0" borderId="0" xfId="0" applyFont="1" applyBorder="1" applyAlignment="1" applyProtection="1">
      <alignment horizontal="center" vertical="center" wrapText="1"/>
    </xf>
    <xf numFmtId="0" fontId="6" fillId="0" borderId="1" xfId="0" applyFont="1" applyBorder="1" applyAlignment="1" applyProtection="1">
      <alignment horizontal="justify" vertical="center"/>
      <protection locked="0"/>
    </xf>
    <xf numFmtId="0" fontId="6" fillId="0" borderId="0" xfId="0" applyFont="1" applyAlignment="1" applyProtection="1">
      <alignment horizontal="justify" vertical="center"/>
      <protection locked="0"/>
    </xf>
    <xf numFmtId="0" fontId="10" fillId="0" borderId="1" xfId="0" applyFont="1" applyFill="1" applyBorder="1" applyAlignment="1" applyProtection="1">
      <alignment horizontal="center" vertical="center" wrapText="1"/>
      <protection locked="0"/>
    </xf>
    <xf numFmtId="0" fontId="5" fillId="0" borderId="1" xfId="0" applyFont="1" applyFill="1" applyBorder="1" applyAlignment="1" applyProtection="1">
      <alignment horizontal="center" vertical="center" wrapText="1"/>
      <protection locked="0"/>
    </xf>
    <xf numFmtId="0" fontId="7" fillId="0" borderId="1" xfId="0" applyFont="1" applyFill="1" applyBorder="1" applyAlignment="1">
      <alignment horizontal="center" vertical="center" wrapText="1"/>
    </xf>
    <xf numFmtId="0" fontId="6" fillId="0" borderId="1" xfId="0" applyNumberFormat="1" applyFont="1" applyFill="1" applyBorder="1" applyAlignment="1" applyProtection="1">
      <alignment horizontal="left" vertical="center" wrapText="1"/>
      <protection locked="0"/>
    </xf>
    <xf numFmtId="0" fontId="8" fillId="0" borderId="1" xfId="0" applyFont="1" applyFill="1" applyBorder="1" applyAlignment="1" applyProtection="1">
      <alignment vertical="center" wrapText="1"/>
    </xf>
    <xf numFmtId="0" fontId="8" fillId="0" borderId="1" xfId="0" applyFont="1" applyFill="1" applyBorder="1" applyAlignment="1" applyProtection="1">
      <alignment vertical="center" wrapText="1"/>
      <protection locked="0"/>
    </xf>
    <xf numFmtId="0" fontId="6" fillId="0" borderId="2" xfId="0" applyNumberFormat="1" applyFont="1" applyFill="1" applyBorder="1" applyAlignment="1" applyProtection="1">
      <alignment horizontal="center" vertical="center" wrapText="1"/>
      <protection locked="0"/>
    </xf>
    <xf numFmtId="0" fontId="8" fillId="0" borderId="1" xfId="0" applyNumberFormat="1" applyFont="1" applyFill="1" applyBorder="1" applyAlignment="1" applyProtection="1">
      <alignment horizontal="left" vertical="center" wrapText="1"/>
      <protection locked="0"/>
    </xf>
    <xf numFmtId="0" fontId="6" fillId="0" borderId="1" xfId="0" applyFont="1" applyFill="1" applyBorder="1" applyAlignment="1" applyProtection="1">
      <alignment vertical="center" wrapText="1"/>
    </xf>
    <xf numFmtId="0" fontId="6" fillId="0" borderId="1" xfId="0" applyFont="1" applyFill="1" applyBorder="1" applyAlignment="1" applyProtection="1">
      <alignment vertical="center" wrapText="1"/>
      <protection locked="0"/>
    </xf>
    <xf numFmtId="0" fontId="8" fillId="0" borderId="2" xfId="0" applyNumberFormat="1" applyFont="1" applyFill="1" applyBorder="1" applyAlignment="1" applyProtection="1">
      <alignment horizontal="center" vertical="center" wrapText="1"/>
      <protection locked="0"/>
    </xf>
    <xf numFmtId="0" fontId="8" fillId="0" borderId="2" xfId="0" applyFont="1" applyBorder="1" applyAlignment="1" applyProtection="1">
      <alignment horizontal="center" vertical="center" wrapText="1"/>
      <protection locked="0"/>
    </xf>
    <xf numFmtId="0" fontId="8" fillId="0" borderId="1" xfId="0" applyFont="1" applyBorder="1" applyAlignment="1" applyProtection="1">
      <alignment vertical="center" wrapText="1"/>
      <protection locked="0"/>
    </xf>
    <xf numFmtId="0" fontId="8" fillId="0" borderId="1" xfId="0" applyFont="1" applyBorder="1" applyAlignment="1" applyProtection="1">
      <alignment vertical="center" wrapText="1"/>
    </xf>
    <xf numFmtId="0" fontId="3" fillId="0" borderId="0" xfId="0" applyNumberFormat="1" applyFont="1" applyBorder="1" applyAlignment="1" applyProtection="1">
      <alignment horizontal="left" vertical="center" wrapText="1"/>
      <protection locked="0"/>
    </xf>
    <xf numFmtId="0" fontId="3" fillId="0" borderId="0" xfId="0" applyFont="1" applyBorder="1" applyAlignment="1" applyProtection="1">
      <alignment vertical="center" wrapText="1"/>
      <protection locked="0"/>
    </xf>
    <xf numFmtId="177" fontId="8" fillId="0" borderId="1" xfId="0" applyNumberFormat="1" applyFont="1" applyFill="1" applyBorder="1" applyAlignment="1" applyProtection="1">
      <alignment horizontal="center" vertical="center" wrapText="1"/>
    </xf>
    <xf numFmtId="176" fontId="12" fillId="0" borderId="1" xfId="0" applyNumberFormat="1" applyFont="1" applyBorder="1" applyAlignment="1" applyProtection="1">
      <alignment horizontal="center" vertical="center" wrapText="1"/>
    </xf>
    <xf numFmtId="177" fontId="9" fillId="0" borderId="1" xfId="0" applyNumberFormat="1" applyFont="1" applyFill="1" applyBorder="1" applyAlignment="1" applyProtection="1">
      <alignment horizontal="center" vertical="center" wrapText="1"/>
      <protection locked="0"/>
    </xf>
    <xf numFmtId="177" fontId="8" fillId="0" borderId="1" xfId="0" applyNumberFormat="1" applyFont="1" applyBorder="1" applyAlignment="1" applyProtection="1">
      <alignment horizontal="center" vertical="center" wrapText="1"/>
    </xf>
    <xf numFmtId="0" fontId="23" fillId="0" borderId="1" xfId="0" applyFont="1" applyFill="1" applyBorder="1" applyAlignment="1" applyProtection="1">
      <alignment horizontal="left" vertical="center" wrapText="1"/>
      <protection locked="0"/>
    </xf>
    <xf numFmtId="0" fontId="23" fillId="0" borderId="1" xfId="0" applyFont="1" applyFill="1" applyBorder="1" applyAlignment="1" applyProtection="1">
      <alignment horizontal="center" vertical="center" wrapText="1"/>
      <protection locked="0"/>
    </xf>
    <xf numFmtId="0" fontId="24" fillId="0" borderId="1" xfId="0" applyFont="1" applyFill="1" applyBorder="1" applyAlignment="1" applyProtection="1">
      <alignment horizontal="center" vertical="center" wrapText="1"/>
    </xf>
    <xf numFmtId="0" fontId="24" fillId="0" borderId="1" xfId="0" applyFont="1" applyFill="1" applyBorder="1" applyAlignment="1" applyProtection="1">
      <alignment horizontal="center" vertical="center" wrapText="1"/>
      <protection locked="0"/>
    </xf>
    <xf numFmtId="177" fontId="25" fillId="0" borderId="1" xfId="0" applyNumberFormat="1" applyFont="1" applyFill="1" applyBorder="1" applyAlignment="1" applyProtection="1">
      <alignment horizontal="center" vertical="center" wrapText="1"/>
    </xf>
    <xf numFmtId="0" fontId="26" fillId="0" borderId="0" xfId="0" applyFont="1" applyFill="1" applyProtection="1">
      <protection locked="0"/>
    </xf>
    <xf numFmtId="49" fontId="21" fillId="0" borderId="1" xfId="0" applyNumberFormat="1" applyFont="1" applyFill="1" applyBorder="1" applyAlignment="1">
      <alignment horizontal="center" vertical="center" wrapText="1"/>
    </xf>
    <xf numFmtId="0" fontId="21" fillId="0" borderId="1" xfId="0" applyFont="1" applyFill="1" applyBorder="1" applyAlignment="1">
      <alignment vertical="center" wrapText="1"/>
    </xf>
    <xf numFmtId="0" fontId="21" fillId="0" borderId="1" xfId="0" applyFont="1" applyFill="1" applyBorder="1" applyAlignment="1">
      <alignment horizontal="center" vertical="center" wrapText="1"/>
    </xf>
    <xf numFmtId="0" fontId="27" fillId="2" borderId="1" xfId="0" applyFont="1" applyFill="1" applyBorder="1" applyAlignment="1">
      <alignment vertical="center" wrapText="1"/>
    </xf>
    <xf numFmtId="0" fontId="27" fillId="2" borderId="0" xfId="0" applyFont="1" applyFill="1" applyAlignment="1">
      <alignment vertical="center" wrapText="1"/>
    </xf>
    <xf numFmtId="0" fontId="21" fillId="2" borderId="1" xfId="0" applyFont="1" applyFill="1" applyBorder="1" applyAlignment="1">
      <alignment vertical="center" wrapText="1"/>
    </xf>
    <xf numFmtId="49" fontId="22" fillId="0" borderId="1" xfId="0" applyNumberFormat="1" applyFont="1" applyFill="1" applyBorder="1" applyAlignment="1">
      <alignment horizontal="center" vertical="center" wrapText="1"/>
    </xf>
    <xf numFmtId="0" fontId="29" fillId="0" borderId="1" xfId="0" applyFont="1" applyFill="1" applyBorder="1" applyAlignment="1">
      <alignment vertical="center" wrapText="1"/>
    </xf>
    <xf numFmtId="0" fontId="31" fillId="2" borderId="1" xfId="0" applyFont="1" applyFill="1" applyBorder="1" applyAlignment="1">
      <alignment vertical="center" wrapText="1"/>
    </xf>
    <xf numFmtId="0" fontId="29" fillId="0" borderId="0" xfId="0" applyFont="1" applyAlignment="1">
      <alignment vertical="center" wrapText="1"/>
    </xf>
    <xf numFmtId="0" fontId="29" fillId="0" borderId="1" xfId="0" applyFont="1" applyBorder="1" applyAlignment="1">
      <alignment horizontal="left" vertical="center" wrapText="1"/>
    </xf>
    <xf numFmtId="0" fontId="29" fillId="0" borderId="1" xfId="0" applyFont="1" applyFill="1" applyBorder="1" applyAlignment="1">
      <alignment horizontal="center" vertical="center" wrapText="1"/>
    </xf>
    <xf numFmtId="0" fontId="22" fillId="0" borderId="2" xfId="0" applyFont="1" applyFill="1" applyBorder="1" applyAlignment="1">
      <alignment horizontal="left" vertical="center" wrapText="1"/>
    </xf>
    <xf numFmtId="0" fontId="22" fillId="0" borderId="6" xfId="0" applyFont="1" applyFill="1" applyBorder="1" applyAlignment="1">
      <alignment horizontal="left" vertical="center" wrapText="1"/>
    </xf>
    <xf numFmtId="0" fontId="22" fillId="0" borderId="7" xfId="0" applyFont="1" applyFill="1" applyBorder="1" applyAlignment="1">
      <alignment horizontal="left" vertical="center" wrapText="1"/>
    </xf>
    <xf numFmtId="0" fontId="4" fillId="0" borderId="0" xfId="0" applyFont="1" applyBorder="1" applyAlignment="1" applyProtection="1">
      <alignment horizontal="center" vertical="center" wrapText="1"/>
      <protection locked="0"/>
    </xf>
    <xf numFmtId="0" fontId="4" fillId="0" borderId="0" xfId="0" applyFont="1" applyBorder="1" applyAlignment="1" applyProtection="1">
      <alignment horizontal="center" vertical="center" wrapText="1"/>
    </xf>
    <xf numFmtId="0" fontId="17" fillId="0" borderId="4" xfId="0" applyFont="1" applyBorder="1" applyAlignment="1" applyProtection="1">
      <alignment horizontal="left" vertical="center" wrapText="1"/>
      <protection locked="0"/>
    </xf>
    <xf numFmtId="0" fontId="1" fillId="0" borderId="4" xfId="0" applyFont="1" applyBorder="1" applyAlignment="1" applyProtection="1">
      <alignment horizontal="left" vertical="center" wrapText="1"/>
      <protection locked="0"/>
    </xf>
    <xf numFmtId="0" fontId="1" fillId="0" borderId="4" xfId="0" applyFont="1" applyBorder="1" applyAlignment="1" applyProtection="1">
      <alignment horizontal="center" vertical="center" wrapText="1"/>
      <protection locked="0"/>
    </xf>
    <xf numFmtId="0" fontId="1" fillId="0" borderId="4" xfId="0" applyFont="1" applyBorder="1" applyAlignment="1" applyProtection="1">
      <alignment horizontal="left" vertical="center" wrapText="1"/>
    </xf>
    <xf numFmtId="0" fontId="1" fillId="0" borderId="8" xfId="0" applyFont="1" applyBorder="1" applyAlignment="1" applyProtection="1">
      <alignment horizontal="left" vertical="center" wrapText="1"/>
      <protection locked="0"/>
    </xf>
    <xf numFmtId="0" fontId="1" fillId="0" borderId="1" xfId="0" applyFont="1" applyBorder="1" applyAlignment="1" applyProtection="1">
      <alignment horizontal="center" vertical="center" wrapText="1"/>
    </xf>
    <xf numFmtId="0" fontId="20" fillId="0" borderId="2" xfId="0" applyFont="1" applyFill="1" applyBorder="1" applyAlignment="1">
      <alignment horizontal="center" vertical="center" wrapText="1"/>
    </xf>
    <xf numFmtId="0" fontId="20" fillId="0" borderId="6"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10" fillId="0" borderId="1" xfId="0" applyFont="1" applyFill="1" applyBorder="1" applyAlignment="1" applyProtection="1">
      <alignment horizontal="center" vertical="center" wrapText="1"/>
      <protection locked="0"/>
    </xf>
    <xf numFmtId="0" fontId="19" fillId="0" borderId="1" xfId="0" applyFont="1" applyBorder="1" applyAlignment="1" applyProtection="1">
      <alignment horizontal="center" vertical="center" wrapText="1"/>
    </xf>
    <xf numFmtId="49" fontId="20" fillId="0" borderId="1" xfId="0" applyNumberFormat="1" applyFont="1" applyBorder="1" applyAlignment="1" applyProtection="1">
      <alignment horizontal="center" vertical="center" wrapText="1"/>
    </xf>
    <xf numFmtId="49" fontId="20" fillId="0" borderId="3" xfId="0" applyNumberFormat="1" applyFont="1" applyFill="1" applyBorder="1" applyAlignment="1">
      <alignment horizontal="center" vertical="center" wrapText="1"/>
    </xf>
    <xf numFmtId="49" fontId="21" fillId="0" borderId="9" xfId="0" applyNumberFormat="1" applyFont="1" applyFill="1" applyBorder="1" applyAlignment="1">
      <alignment horizontal="center" vertical="center" wrapText="1"/>
    </xf>
    <xf numFmtId="49" fontId="21" fillId="0" borderId="4" xfId="0" applyNumberFormat="1" applyFont="1" applyFill="1" applyBorder="1" applyAlignment="1">
      <alignment horizontal="center" vertical="center" wrapText="1"/>
    </xf>
    <xf numFmtId="49" fontId="20" fillId="0" borderId="1" xfId="0" applyNumberFormat="1" applyFont="1" applyFill="1" applyBorder="1" applyAlignment="1">
      <alignment horizontal="center" vertical="center" wrapText="1"/>
    </xf>
    <xf numFmtId="49" fontId="21" fillId="0" borderId="1" xfId="0" applyNumberFormat="1" applyFont="1" applyFill="1" applyBorder="1" applyAlignment="1">
      <alignment horizontal="center" vertical="center" wrapText="1"/>
    </xf>
    <xf numFmtId="0" fontId="18" fillId="0" borderId="5" xfId="0" applyFont="1" applyBorder="1" applyAlignment="1" applyProtection="1">
      <alignment horizontal="left" vertical="center" wrapText="1"/>
    </xf>
    <xf numFmtId="0" fontId="0" fillId="0" borderId="5" xfId="0" applyFont="1" applyBorder="1" applyAlignment="1" applyProtection="1">
      <alignment horizontal="left" vertical="center" wrapText="1"/>
    </xf>
    <xf numFmtId="0" fontId="0" fillId="0" borderId="5" xfId="0" applyFont="1" applyBorder="1" applyAlignment="1" applyProtection="1">
      <alignment horizontal="center" vertical="center" wrapText="1"/>
    </xf>
    <xf numFmtId="0" fontId="19" fillId="0" borderId="3"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4" xfId="0" applyFont="1" applyFill="1" applyBorder="1" applyAlignment="1">
      <alignment horizontal="center" vertical="center" wrapText="1"/>
    </xf>
    <xf numFmtId="0" fontId="19" fillId="0" borderId="3" xfId="0" applyFont="1" applyBorder="1" applyAlignment="1" applyProtection="1">
      <alignment horizontal="center" vertical="center" wrapText="1"/>
    </xf>
    <xf numFmtId="0" fontId="19" fillId="0" borderId="4" xfId="0" applyFont="1" applyBorder="1" applyAlignment="1" applyProtection="1">
      <alignment horizontal="center" vertical="center" wrapText="1"/>
    </xf>
    <xf numFmtId="0" fontId="19"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0" fillId="0" borderId="2" xfId="0" applyFont="1" applyFill="1" applyBorder="1" applyAlignment="1">
      <alignment horizontal="left" vertical="center" wrapText="1"/>
    </xf>
    <xf numFmtId="0" fontId="0" fillId="0" borderId="6" xfId="0" applyFont="1" applyFill="1" applyBorder="1" applyAlignment="1">
      <alignment horizontal="left" vertical="center" wrapText="1"/>
    </xf>
    <xf numFmtId="0" fontId="0" fillId="0" borderId="7" xfId="0" applyFont="1" applyFill="1" applyBorder="1" applyAlignment="1">
      <alignment horizontal="left" vertical="center" wrapText="1"/>
    </xf>
    <xf numFmtId="0" fontId="21" fillId="0" borderId="1" xfId="0" applyFont="1" applyFill="1" applyBorder="1" applyAlignment="1">
      <alignment vertical="center" wrapText="1"/>
    </xf>
    <xf numFmtId="49" fontId="20" fillId="0" borderId="9" xfId="0" applyNumberFormat="1" applyFont="1" applyFill="1" applyBorder="1" applyAlignment="1">
      <alignment horizontal="center" vertical="center" wrapText="1"/>
    </xf>
    <xf numFmtId="49" fontId="20" fillId="0" borderId="4" xfId="0" applyNumberFormat="1" applyFont="1" applyFill="1" applyBorder="1" applyAlignment="1">
      <alignment horizontal="center" vertical="center" wrapText="1"/>
    </xf>
    <xf numFmtId="0" fontId="20" fillId="0" borderId="1" xfId="0" applyFont="1" applyBorder="1" applyAlignment="1" applyProtection="1">
      <alignment horizontal="center" vertical="center" wrapText="1"/>
    </xf>
    <xf numFmtId="0" fontId="21" fillId="0" borderId="3"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21" fillId="0" borderId="4" xfId="0" applyFont="1" applyFill="1" applyBorder="1" applyAlignment="1">
      <alignment horizontal="center" vertical="center" wrapText="1"/>
    </xf>
    <xf numFmtId="0" fontId="21" fillId="0" borderId="1" xfId="0" applyFont="1" applyFill="1" applyBorder="1" applyAlignment="1">
      <alignment horizontal="center" vertical="center" wrapText="1"/>
    </xf>
    <xf numFmtId="0" fontId="22" fillId="0" borderId="1" xfId="0" applyFont="1" applyFill="1" applyBorder="1" applyAlignment="1">
      <alignment horizontal="center" vertical="center" wrapText="1"/>
    </xf>
    <xf numFmtId="176" fontId="1" fillId="0" borderId="1" xfId="0" applyNumberFormat="1" applyFont="1" applyBorder="1" applyAlignment="1" applyProtection="1">
      <alignment horizontal="center" vertical="center" wrapText="1"/>
    </xf>
    <xf numFmtId="0" fontId="1" fillId="0" borderId="1" xfId="0" applyFont="1" applyBorder="1" applyAlignment="1" applyProtection="1">
      <alignment horizontal="left" vertical="center" wrapText="1"/>
    </xf>
    <xf numFmtId="0" fontId="1" fillId="0" borderId="3" xfId="0" applyFont="1" applyBorder="1" applyAlignment="1" applyProtection="1">
      <alignment horizontal="center" vertical="center" wrapText="1"/>
    </xf>
    <xf numFmtId="0" fontId="1" fillId="0" borderId="4" xfId="0" applyFont="1" applyBorder="1" applyAlignment="1" applyProtection="1">
      <alignment horizontal="center" vertical="center" wrapText="1"/>
    </xf>
    <xf numFmtId="0" fontId="19" fillId="0" borderId="10" xfId="0" applyFont="1" applyBorder="1" applyAlignment="1" applyProtection="1">
      <alignment horizontal="center" vertical="center" wrapText="1"/>
    </xf>
    <xf numFmtId="0" fontId="19" fillId="0" borderId="11" xfId="0" applyFont="1" applyBorder="1" applyAlignment="1" applyProtection="1">
      <alignment horizontal="center" vertical="center" wrapText="1"/>
    </xf>
    <xf numFmtId="0" fontId="19" fillId="0" borderId="8" xfId="0" applyFont="1" applyBorder="1" applyAlignment="1" applyProtection="1">
      <alignment horizontal="center" vertical="center" wrapText="1"/>
    </xf>
    <xf numFmtId="0" fontId="19" fillId="0" borderId="12" xfId="0" applyFont="1" applyBorder="1" applyAlignment="1" applyProtection="1">
      <alignment horizontal="center" vertical="center" wrapText="1"/>
    </xf>
    <xf numFmtId="49" fontId="19" fillId="0" borderId="10" xfId="0" applyNumberFormat="1" applyFont="1" applyBorder="1" applyAlignment="1" applyProtection="1">
      <alignment horizontal="center" vertical="center" wrapText="1"/>
    </xf>
    <xf numFmtId="49" fontId="19" fillId="0" borderId="5" xfId="0" applyNumberFormat="1" applyFont="1" applyBorder="1" applyAlignment="1" applyProtection="1">
      <alignment horizontal="center" vertical="center" wrapText="1"/>
    </xf>
    <xf numFmtId="49" fontId="19" fillId="0" borderId="11" xfId="0" applyNumberFormat="1" applyFont="1" applyBorder="1" applyAlignment="1" applyProtection="1">
      <alignment horizontal="center" vertical="center" wrapText="1"/>
    </xf>
    <xf numFmtId="49" fontId="19" fillId="0" borderId="8" xfId="0" applyNumberFormat="1" applyFont="1" applyBorder="1" applyAlignment="1" applyProtection="1">
      <alignment horizontal="center" vertical="center" wrapText="1"/>
    </xf>
    <xf numFmtId="49" fontId="19" fillId="0" borderId="13" xfId="0" applyNumberFormat="1" applyFont="1" applyBorder="1" applyAlignment="1" applyProtection="1">
      <alignment horizontal="center" vertical="center" wrapText="1"/>
    </xf>
    <xf numFmtId="49" fontId="19" fillId="0" borderId="12" xfId="0" applyNumberFormat="1" applyFont="1" applyBorder="1" applyAlignment="1" applyProtection="1">
      <alignment horizontal="center" vertical="center" wrapText="1"/>
    </xf>
    <xf numFmtId="0" fontId="27" fillId="2" borderId="3" xfId="0" applyFont="1" applyFill="1" applyBorder="1" applyAlignment="1">
      <alignment horizontal="center" vertical="center" wrapText="1"/>
    </xf>
    <xf numFmtId="0" fontId="27" fillId="2" borderId="9" xfId="0" applyFont="1" applyFill="1" applyBorder="1" applyAlignment="1">
      <alignment horizontal="center" vertical="center" wrapText="1"/>
    </xf>
    <xf numFmtId="0" fontId="27" fillId="2" borderId="4" xfId="0" applyFont="1" applyFill="1" applyBorder="1" applyAlignment="1">
      <alignment horizontal="center" vertical="center" wrapText="1"/>
    </xf>
  </cellXfs>
  <cellStyles count="7">
    <cellStyle name="常规" xfId="0" builtinId="0"/>
    <cellStyle name="常规 2" xfId="1"/>
    <cellStyle name="常规 2 2" xfId="2"/>
    <cellStyle name="常规 2 3" xfId="3"/>
    <cellStyle name="常规 3" xfId="4"/>
    <cellStyle name="常规 4" xfId="5"/>
    <cellStyle name="常规 5" xfId="6"/>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IM110"/>
  <sheetViews>
    <sheetView tabSelected="1" view="pageBreakPreview" topLeftCell="A31" zoomScaleSheetLayoutView="100" workbookViewId="0">
      <selection activeCell="A31" sqref="A31:AA31"/>
    </sheetView>
  </sheetViews>
  <sheetFormatPr defaultRowHeight="14.25"/>
  <cols>
    <col min="1" max="1" width="4.625" style="6" customWidth="1"/>
    <col min="2" max="2" width="4.25" style="6" customWidth="1"/>
    <col min="3" max="3" width="5.25" style="6" customWidth="1"/>
    <col min="4" max="4" width="14.125" style="7" customWidth="1"/>
    <col min="5" max="5" width="20.75" style="8" customWidth="1"/>
    <col min="6" max="6" width="45.75" style="9" customWidth="1"/>
    <col min="7" max="7" width="6.125" style="10" customWidth="1"/>
    <col min="8" max="8" width="6.25" style="11" customWidth="1"/>
    <col min="9" max="9" width="6.875" style="11" customWidth="1"/>
    <col min="10" max="10" width="11.875" style="11" customWidth="1"/>
    <col min="11" max="11" width="7.375" style="11" customWidth="1"/>
    <col min="12" max="12" width="32.625" style="12" hidden="1" customWidth="1"/>
    <col min="13" max="13" width="34.25" style="13" hidden="1" customWidth="1"/>
    <col min="14" max="14" width="4" style="1" hidden="1" customWidth="1"/>
    <col min="15" max="16" width="3.875" style="13" hidden="1" customWidth="1"/>
    <col min="17" max="25" width="3.25" style="13" hidden="1" customWidth="1"/>
    <col min="26" max="26" width="7.5" style="14" hidden="1" customWidth="1"/>
    <col min="27" max="27" width="5.875" style="6" hidden="1" customWidth="1"/>
    <col min="28" max="32" width="9" style="6" bestFit="1" customWidth="1"/>
    <col min="33" max="224" width="8.75" style="6" customWidth="1"/>
    <col min="225" max="246" width="9" style="6" bestFit="1" customWidth="1"/>
    <col min="247" max="247" width="9" customWidth="1"/>
    <col min="248" max="248" width="9" style="6" bestFit="1"/>
    <col min="249" max="16384" width="9" style="6"/>
  </cols>
  <sheetData>
    <row r="1" spans="1:26" s="1" customFormat="1" ht="20.25" hidden="1" customHeight="1">
      <c r="A1" s="15" t="s">
        <v>0</v>
      </c>
      <c r="B1" s="15">
        <f>COUNTIF(P35:P105,"A+1")</f>
        <v>0</v>
      </c>
      <c r="D1" s="16" t="s">
        <v>0</v>
      </c>
      <c r="E1" s="1">
        <v>100</v>
      </c>
      <c r="F1" s="17">
        <v>99</v>
      </c>
      <c r="G1" s="16">
        <v>98</v>
      </c>
      <c r="H1" s="16">
        <v>97</v>
      </c>
      <c r="I1" s="16"/>
      <c r="J1" s="24"/>
      <c r="K1" s="24"/>
      <c r="L1" s="12"/>
      <c r="M1" s="13"/>
      <c r="O1" s="13"/>
      <c r="P1" s="13"/>
      <c r="Q1" s="13"/>
      <c r="R1" s="13"/>
      <c r="S1" s="13"/>
      <c r="T1" s="13"/>
      <c r="U1" s="13"/>
      <c r="V1" s="13"/>
      <c r="W1" s="13"/>
      <c r="X1" s="13"/>
      <c r="Y1" s="13"/>
      <c r="Z1" s="36"/>
    </row>
    <row r="2" spans="1:26" s="1" customFormat="1" ht="20.25" hidden="1" customHeight="1">
      <c r="A2" s="15" t="s">
        <v>1</v>
      </c>
      <c r="B2" s="15">
        <f>COUNTIF(P35:P105,"A+2")</f>
        <v>0</v>
      </c>
      <c r="D2" s="16" t="s">
        <v>1</v>
      </c>
      <c r="E2" s="1">
        <v>100</v>
      </c>
      <c r="F2" s="17">
        <v>99</v>
      </c>
      <c r="G2" s="16">
        <v>98</v>
      </c>
      <c r="H2" s="16">
        <v>97</v>
      </c>
      <c r="I2" s="16"/>
      <c r="J2" s="24"/>
      <c r="K2" s="24"/>
      <c r="L2" s="12"/>
      <c r="M2" s="25"/>
      <c r="N2" s="26"/>
      <c r="O2" s="25"/>
      <c r="P2" s="25"/>
      <c r="Q2" s="25"/>
      <c r="R2" s="25"/>
      <c r="S2" s="13"/>
      <c r="T2" s="13"/>
      <c r="U2" s="13"/>
      <c r="V2" s="13"/>
      <c r="W2" s="13"/>
      <c r="X2" s="13"/>
      <c r="Y2" s="13"/>
      <c r="Z2" s="36"/>
    </row>
    <row r="3" spans="1:26" s="1" customFormat="1" ht="20.25" hidden="1" customHeight="1">
      <c r="A3" s="15" t="s">
        <v>2</v>
      </c>
      <c r="B3" s="15">
        <f>COUNTIF(P35:P105,"A+3")</f>
        <v>0</v>
      </c>
      <c r="D3" s="16" t="s">
        <v>2</v>
      </c>
      <c r="E3" s="1">
        <v>100</v>
      </c>
      <c r="F3" s="17">
        <v>99</v>
      </c>
      <c r="G3" s="16">
        <v>98</v>
      </c>
      <c r="H3" s="16">
        <v>97</v>
      </c>
      <c r="I3" s="16"/>
      <c r="J3" s="24"/>
      <c r="K3" s="24"/>
      <c r="L3" s="12"/>
      <c r="M3" s="13"/>
      <c r="O3" s="13"/>
      <c r="P3" s="13"/>
      <c r="Q3" s="13"/>
      <c r="R3" s="13"/>
      <c r="S3" s="13"/>
      <c r="T3" s="13"/>
      <c r="U3" s="13"/>
      <c r="V3" s="13"/>
      <c r="W3" s="13"/>
      <c r="X3" s="13"/>
      <c r="Y3" s="13"/>
      <c r="Z3" s="36"/>
    </row>
    <row r="4" spans="1:26" s="1" customFormat="1" ht="20.25" hidden="1" customHeight="1">
      <c r="A4" s="15" t="s">
        <v>3</v>
      </c>
      <c r="B4" s="15">
        <f>COUNTIF(P35:P105,"A+4")</f>
        <v>0</v>
      </c>
      <c r="D4" s="16" t="s">
        <v>3</v>
      </c>
      <c r="E4" s="1">
        <v>100</v>
      </c>
      <c r="F4" s="17">
        <v>99</v>
      </c>
      <c r="G4" s="16">
        <v>98</v>
      </c>
      <c r="H4" s="16">
        <v>97</v>
      </c>
      <c r="I4" s="16"/>
      <c r="J4" s="24"/>
      <c r="K4" s="24"/>
      <c r="L4" s="12"/>
      <c r="M4" s="13"/>
      <c r="O4" s="13"/>
      <c r="P4" s="13"/>
      <c r="Q4" s="13"/>
      <c r="R4" s="13"/>
      <c r="S4" s="13"/>
      <c r="T4" s="13"/>
      <c r="U4" s="13"/>
      <c r="V4" s="13"/>
      <c r="W4" s="13"/>
      <c r="X4" s="13"/>
      <c r="Y4" s="13"/>
      <c r="Z4" s="36"/>
    </row>
    <row r="5" spans="1:26" s="1" customFormat="1" ht="20.25" hidden="1" customHeight="1">
      <c r="A5" s="15" t="s">
        <v>4</v>
      </c>
      <c r="B5" s="15">
        <f>COUNTIF(P35:P105,"A1")</f>
        <v>0</v>
      </c>
      <c r="D5" s="16" t="s">
        <v>4</v>
      </c>
      <c r="E5" s="1">
        <v>96</v>
      </c>
      <c r="F5" s="17">
        <v>95</v>
      </c>
      <c r="G5" s="16">
        <v>94</v>
      </c>
      <c r="H5" s="16"/>
      <c r="I5" s="16"/>
      <c r="J5" s="24"/>
      <c r="K5" s="24"/>
      <c r="L5" s="12"/>
      <c r="M5" s="13"/>
      <c r="O5" s="13"/>
      <c r="P5" s="13"/>
      <c r="Q5" s="13"/>
      <c r="R5" s="13"/>
      <c r="S5" s="13"/>
      <c r="T5" s="13"/>
      <c r="U5" s="13"/>
      <c r="V5" s="13"/>
      <c r="W5" s="13"/>
      <c r="X5" s="13"/>
      <c r="Y5" s="13"/>
      <c r="Z5" s="36"/>
    </row>
    <row r="6" spans="1:26" s="1" customFormat="1" ht="20.25" hidden="1" customHeight="1">
      <c r="A6" s="15" t="s">
        <v>5</v>
      </c>
      <c r="B6" s="15">
        <f>COUNTIF(P35:P105,"A2")</f>
        <v>0</v>
      </c>
      <c r="D6" s="16" t="s">
        <v>5</v>
      </c>
      <c r="E6" s="1">
        <v>96</v>
      </c>
      <c r="F6" s="17">
        <v>95</v>
      </c>
      <c r="G6" s="16">
        <v>94</v>
      </c>
      <c r="H6" s="18"/>
      <c r="I6" s="18"/>
      <c r="J6" s="24"/>
      <c r="K6" s="24"/>
      <c r="L6" s="12"/>
      <c r="M6" s="13"/>
      <c r="O6" s="13"/>
      <c r="P6" s="13"/>
      <c r="Q6" s="13"/>
      <c r="R6" s="13"/>
      <c r="S6" s="13"/>
      <c r="T6" s="13"/>
      <c r="U6" s="13"/>
      <c r="V6" s="13"/>
      <c r="W6" s="13"/>
      <c r="X6" s="13"/>
      <c r="Y6" s="13"/>
      <c r="Z6" s="36"/>
    </row>
    <row r="7" spans="1:26" s="1" customFormat="1" ht="20.25" hidden="1" customHeight="1">
      <c r="A7" s="15" t="s">
        <v>6</v>
      </c>
      <c r="B7" s="15">
        <f>COUNTIF(P35:P105,"A3")</f>
        <v>0</v>
      </c>
      <c r="D7" s="16" t="s">
        <v>6</v>
      </c>
      <c r="E7" s="1">
        <v>96</v>
      </c>
      <c r="F7" s="17">
        <v>95</v>
      </c>
      <c r="G7" s="16">
        <v>94</v>
      </c>
      <c r="H7" s="18"/>
      <c r="I7" s="18"/>
      <c r="J7" s="24"/>
      <c r="K7" s="24"/>
      <c r="L7" s="12"/>
      <c r="M7" s="13"/>
      <c r="O7" s="13"/>
      <c r="P7" s="13"/>
      <c r="Q7" s="13"/>
      <c r="R7" s="13"/>
      <c r="S7" s="13"/>
      <c r="T7" s="13"/>
      <c r="U7" s="13"/>
      <c r="V7" s="13"/>
      <c r="W7" s="13"/>
      <c r="X7" s="13"/>
      <c r="Y7" s="13"/>
      <c r="Z7" s="36"/>
    </row>
    <row r="8" spans="1:26" s="1" customFormat="1" ht="20.25" hidden="1" customHeight="1">
      <c r="A8" s="15" t="s">
        <v>7</v>
      </c>
      <c r="B8" s="15">
        <f>COUNTIF(P35:P105,"A4")</f>
        <v>0</v>
      </c>
      <c r="D8" s="16" t="s">
        <v>7</v>
      </c>
      <c r="E8" s="1">
        <v>96</v>
      </c>
      <c r="F8" s="17">
        <v>95</v>
      </c>
      <c r="G8" s="16">
        <v>94</v>
      </c>
      <c r="H8" s="18"/>
      <c r="I8" s="18"/>
      <c r="J8" s="24"/>
      <c r="K8" s="24"/>
      <c r="L8" s="12"/>
      <c r="M8" s="13"/>
      <c r="O8" s="13"/>
      <c r="P8" s="13"/>
      <c r="Q8" s="13"/>
      <c r="R8" s="13"/>
      <c r="S8" s="13"/>
      <c r="T8" s="13"/>
      <c r="U8" s="13"/>
      <c r="V8" s="13"/>
      <c r="W8" s="13"/>
      <c r="X8" s="13"/>
      <c r="Y8" s="13"/>
      <c r="Z8" s="36"/>
    </row>
    <row r="9" spans="1:26" s="1" customFormat="1" ht="20.25" hidden="1" customHeight="1">
      <c r="A9" s="15" t="s">
        <v>8</v>
      </c>
      <c r="B9" s="15">
        <f>COUNTIF(P35:P105,"A5")</f>
        <v>0</v>
      </c>
      <c r="D9" s="16" t="s">
        <v>8</v>
      </c>
      <c r="E9" s="1">
        <v>96</v>
      </c>
      <c r="F9" s="17">
        <v>95</v>
      </c>
      <c r="G9" s="16">
        <v>94</v>
      </c>
      <c r="H9" s="18"/>
      <c r="I9" s="18"/>
      <c r="J9" s="24"/>
      <c r="K9" s="24"/>
      <c r="L9" s="12"/>
      <c r="M9" s="13"/>
      <c r="O9" s="13"/>
      <c r="P9" s="13"/>
      <c r="Q9" s="13"/>
      <c r="R9" s="13"/>
      <c r="S9" s="13"/>
      <c r="T9" s="13"/>
      <c r="U9" s="13"/>
      <c r="V9" s="13"/>
      <c r="W9" s="13"/>
      <c r="X9" s="13"/>
      <c r="Y9" s="13"/>
      <c r="Z9" s="36"/>
    </row>
    <row r="10" spans="1:26" s="1" customFormat="1" ht="20.25" hidden="1" customHeight="1">
      <c r="A10" s="19" t="s">
        <v>9</v>
      </c>
      <c r="B10" s="15">
        <f>COUNTIF(P36:P108,"A5")</f>
        <v>0</v>
      </c>
      <c r="D10" s="20" t="s">
        <v>9</v>
      </c>
      <c r="E10" s="1">
        <v>96</v>
      </c>
      <c r="F10" s="17">
        <v>95</v>
      </c>
      <c r="G10" s="16">
        <v>94</v>
      </c>
      <c r="H10" s="18"/>
      <c r="I10" s="18"/>
      <c r="J10" s="24"/>
      <c r="K10" s="24"/>
      <c r="L10" s="12"/>
      <c r="M10" s="13"/>
      <c r="O10" s="13"/>
      <c r="P10" s="13"/>
      <c r="Q10" s="13"/>
      <c r="R10" s="13"/>
      <c r="S10" s="13"/>
      <c r="T10" s="13"/>
      <c r="U10" s="13"/>
      <c r="V10" s="13"/>
      <c r="W10" s="13"/>
      <c r="X10" s="13"/>
      <c r="Y10" s="13"/>
      <c r="Z10" s="36"/>
    </row>
    <row r="11" spans="1:26" s="1" customFormat="1" ht="20.25" hidden="1" customHeight="1">
      <c r="A11" s="19" t="s">
        <v>10</v>
      </c>
      <c r="B11" s="15">
        <f>COUNTIF(P37:P109,"A5")</f>
        <v>0</v>
      </c>
      <c r="D11" s="20" t="s">
        <v>10</v>
      </c>
      <c r="E11" s="1">
        <v>96</v>
      </c>
      <c r="F11" s="17">
        <v>95</v>
      </c>
      <c r="G11" s="16">
        <v>94</v>
      </c>
      <c r="H11" s="18"/>
      <c r="I11" s="18"/>
      <c r="J11" s="24"/>
      <c r="K11" s="24"/>
      <c r="L11" s="12"/>
      <c r="M11" s="13"/>
      <c r="O11" s="13"/>
      <c r="P11" s="13"/>
      <c r="Q11" s="13"/>
      <c r="R11" s="13"/>
      <c r="S11" s="13"/>
      <c r="T11" s="13"/>
      <c r="U11" s="13"/>
      <c r="V11" s="13"/>
      <c r="W11" s="13"/>
      <c r="X11" s="13"/>
      <c r="Y11" s="13"/>
      <c r="Z11" s="36"/>
    </row>
    <row r="12" spans="1:26" s="1" customFormat="1" ht="20.25" hidden="1" customHeight="1">
      <c r="A12" s="15" t="s">
        <v>11</v>
      </c>
      <c r="B12" s="15">
        <f>COUNTIF(P35:P105,"A-1")</f>
        <v>0</v>
      </c>
      <c r="D12" s="16" t="s">
        <v>11</v>
      </c>
      <c r="E12" s="1">
        <v>93</v>
      </c>
      <c r="F12" s="17">
        <v>92</v>
      </c>
      <c r="G12" s="16">
        <v>91</v>
      </c>
      <c r="H12" s="18">
        <v>90</v>
      </c>
      <c r="I12" s="18"/>
      <c r="J12" s="24"/>
      <c r="K12" s="24"/>
      <c r="L12" s="12"/>
      <c r="M12" s="13"/>
      <c r="O12" s="13"/>
      <c r="P12" s="13"/>
      <c r="Q12" s="13"/>
      <c r="R12" s="13"/>
      <c r="S12" s="13"/>
      <c r="T12" s="13"/>
      <c r="U12" s="13"/>
      <c r="V12" s="13"/>
      <c r="W12" s="13"/>
      <c r="X12" s="13"/>
      <c r="Y12" s="13"/>
      <c r="Z12" s="36"/>
    </row>
    <row r="13" spans="1:26" s="1" customFormat="1" ht="20.25" hidden="1" customHeight="1">
      <c r="A13" s="15" t="s">
        <v>12</v>
      </c>
      <c r="B13" s="15">
        <f>COUNTIF(P35:P105,"A-2")</f>
        <v>0</v>
      </c>
      <c r="D13" s="16" t="s">
        <v>12</v>
      </c>
      <c r="E13" s="1">
        <v>93</v>
      </c>
      <c r="F13" s="17">
        <v>92</v>
      </c>
      <c r="G13" s="16">
        <v>91</v>
      </c>
      <c r="H13" s="18">
        <v>90</v>
      </c>
      <c r="I13" s="18"/>
      <c r="J13" s="24"/>
      <c r="K13" s="24"/>
      <c r="L13" s="12"/>
      <c r="M13" s="13"/>
      <c r="O13" s="13"/>
      <c r="P13" s="13"/>
      <c r="Q13" s="13"/>
      <c r="R13" s="13"/>
      <c r="S13" s="13"/>
      <c r="T13" s="13"/>
      <c r="U13" s="13"/>
      <c r="V13" s="13"/>
      <c r="W13" s="13"/>
      <c r="X13" s="13"/>
      <c r="Y13" s="13"/>
      <c r="Z13" s="36"/>
    </row>
    <row r="14" spans="1:26" s="1" customFormat="1" ht="20.25" hidden="1" customHeight="1">
      <c r="A14" s="15" t="s">
        <v>13</v>
      </c>
      <c r="B14" s="15">
        <f>COUNTIF(P35:P105,"A-3")</f>
        <v>0</v>
      </c>
      <c r="D14" s="16" t="s">
        <v>13</v>
      </c>
      <c r="E14" s="1">
        <v>93</v>
      </c>
      <c r="F14" s="17">
        <v>92</v>
      </c>
      <c r="G14" s="16">
        <v>91</v>
      </c>
      <c r="H14" s="18">
        <v>90</v>
      </c>
      <c r="I14" s="18"/>
      <c r="J14" s="24"/>
      <c r="K14" s="24"/>
      <c r="L14" s="12"/>
      <c r="M14" s="13"/>
      <c r="O14" s="13"/>
      <c r="P14" s="13"/>
      <c r="Q14" s="13"/>
      <c r="R14" s="13"/>
      <c r="S14" s="13"/>
      <c r="T14" s="13"/>
      <c r="U14" s="13"/>
      <c r="V14" s="13"/>
      <c r="W14" s="13"/>
      <c r="X14" s="13"/>
      <c r="Y14" s="13"/>
      <c r="Z14" s="36"/>
    </row>
    <row r="15" spans="1:26" s="1" customFormat="1" ht="20.25" hidden="1" customHeight="1">
      <c r="A15" s="15" t="s">
        <v>14</v>
      </c>
      <c r="B15" s="15">
        <f>COUNTIF(P35:P105,"A-4")</f>
        <v>0</v>
      </c>
      <c r="D15" s="16" t="s">
        <v>14</v>
      </c>
      <c r="E15" s="1">
        <v>93</v>
      </c>
      <c r="F15" s="17">
        <v>92</v>
      </c>
      <c r="G15" s="16">
        <v>91</v>
      </c>
      <c r="H15" s="18">
        <v>90</v>
      </c>
      <c r="I15" s="18"/>
      <c r="J15" s="24"/>
      <c r="K15" s="24"/>
      <c r="L15" s="12"/>
      <c r="M15" s="13"/>
      <c r="O15" s="13"/>
      <c r="P15" s="13"/>
      <c r="Q15" s="13"/>
      <c r="R15" s="13"/>
      <c r="S15" s="13"/>
      <c r="T15" s="13"/>
      <c r="U15" s="13"/>
      <c r="V15" s="13"/>
      <c r="W15" s="13"/>
      <c r="X15" s="13"/>
      <c r="Y15" s="13"/>
      <c r="Z15" s="36"/>
    </row>
    <row r="16" spans="1:26" s="1" customFormat="1" ht="20.25" hidden="1" customHeight="1">
      <c r="A16" s="15" t="s">
        <v>15</v>
      </c>
      <c r="B16" s="15">
        <f>COUNTIF(P35:P105,"A-5")</f>
        <v>0</v>
      </c>
      <c r="D16" s="16" t="s">
        <v>15</v>
      </c>
      <c r="E16" s="1">
        <v>93</v>
      </c>
      <c r="F16" s="17">
        <v>92</v>
      </c>
      <c r="G16" s="16">
        <v>91</v>
      </c>
      <c r="H16" s="18">
        <v>90</v>
      </c>
      <c r="I16" s="18"/>
      <c r="J16" s="24"/>
      <c r="K16" s="24"/>
      <c r="L16" s="12"/>
      <c r="M16" s="13"/>
      <c r="O16" s="13"/>
      <c r="P16" s="13"/>
      <c r="Q16" s="13"/>
      <c r="R16" s="13"/>
      <c r="S16" s="13"/>
      <c r="T16" s="13"/>
      <c r="U16" s="13"/>
      <c r="V16" s="13"/>
      <c r="W16" s="13"/>
      <c r="X16" s="13"/>
      <c r="Y16" s="13"/>
      <c r="Z16" s="36"/>
    </row>
    <row r="17" spans="1:28" s="1" customFormat="1" ht="20.25" hidden="1" customHeight="1">
      <c r="A17" s="15" t="s">
        <v>16</v>
      </c>
      <c r="B17" s="15">
        <f>COUNTIF(P35:P105,"A-6")</f>
        <v>0</v>
      </c>
      <c r="D17" s="16" t="s">
        <v>16</v>
      </c>
      <c r="E17" s="1">
        <v>93</v>
      </c>
      <c r="F17" s="17">
        <v>92</v>
      </c>
      <c r="G17" s="16">
        <v>91</v>
      </c>
      <c r="H17" s="18">
        <v>90</v>
      </c>
      <c r="I17" s="18"/>
      <c r="J17" s="24"/>
      <c r="K17" s="24"/>
      <c r="L17" s="12"/>
      <c r="M17" s="13"/>
      <c r="O17" s="13"/>
      <c r="P17" s="13"/>
      <c r="Q17" s="13"/>
      <c r="R17" s="13"/>
      <c r="S17" s="13"/>
      <c r="T17" s="13"/>
      <c r="U17" s="13"/>
      <c r="V17" s="13"/>
      <c r="W17" s="13"/>
      <c r="X17" s="13"/>
      <c r="Y17" s="13"/>
      <c r="Z17" s="36"/>
    </row>
    <row r="18" spans="1:28" s="1" customFormat="1" ht="20.25" hidden="1" customHeight="1">
      <c r="A18" s="19" t="s">
        <v>17</v>
      </c>
      <c r="B18" s="15">
        <f>COUNTIF(P36:P108,"A-6")</f>
        <v>0</v>
      </c>
      <c r="D18" s="20" t="s">
        <v>17</v>
      </c>
      <c r="E18" s="1">
        <v>93</v>
      </c>
      <c r="F18" s="17">
        <v>92</v>
      </c>
      <c r="G18" s="16">
        <v>91</v>
      </c>
      <c r="H18" s="18">
        <v>90</v>
      </c>
      <c r="I18" s="18"/>
      <c r="J18" s="24"/>
      <c r="K18" s="24"/>
      <c r="L18" s="12"/>
      <c r="M18" s="13"/>
      <c r="O18" s="13"/>
      <c r="P18" s="13"/>
      <c r="Q18" s="13"/>
      <c r="R18" s="13"/>
      <c r="S18" s="13"/>
      <c r="T18" s="13"/>
      <c r="U18" s="13"/>
      <c r="V18" s="13"/>
      <c r="W18" s="13"/>
      <c r="X18" s="13"/>
      <c r="Y18" s="13"/>
      <c r="Z18" s="36"/>
    </row>
    <row r="19" spans="1:28" s="1" customFormat="1" ht="20.25" hidden="1" customHeight="1">
      <c r="A19" s="15" t="s">
        <v>18</v>
      </c>
      <c r="B19" s="15">
        <f>COUNTIF(P35:P105,"B+1")</f>
        <v>0</v>
      </c>
      <c r="D19" s="16" t="s">
        <v>18</v>
      </c>
      <c r="E19" s="1">
        <v>89</v>
      </c>
      <c r="F19" s="17">
        <v>88</v>
      </c>
      <c r="G19" s="16">
        <v>87</v>
      </c>
      <c r="H19" s="18">
        <v>86</v>
      </c>
      <c r="I19" s="18">
        <v>85</v>
      </c>
      <c r="J19" s="24"/>
      <c r="K19" s="24"/>
      <c r="L19" s="12"/>
      <c r="M19" s="13"/>
      <c r="O19" s="13"/>
      <c r="P19" s="13"/>
      <c r="Q19" s="13"/>
      <c r="R19" s="13"/>
      <c r="S19" s="13"/>
      <c r="T19" s="13"/>
      <c r="U19" s="13"/>
      <c r="V19" s="13"/>
      <c r="W19" s="13"/>
      <c r="X19" s="13"/>
      <c r="Y19" s="13"/>
      <c r="Z19" s="36"/>
    </row>
    <row r="20" spans="1:28" s="1" customFormat="1" ht="20.25" hidden="1" customHeight="1">
      <c r="A20" s="15" t="s">
        <v>19</v>
      </c>
      <c r="B20" s="15">
        <f>COUNTIF(P35:P105,"B+2")</f>
        <v>0</v>
      </c>
      <c r="D20" s="16" t="s">
        <v>19</v>
      </c>
      <c r="E20" s="1">
        <v>89</v>
      </c>
      <c r="F20" s="17">
        <v>88</v>
      </c>
      <c r="G20" s="16">
        <v>87</v>
      </c>
      <c r="H20" s="18">
        <v>86</v>
      </c>
      <c r="I20" s="18">
        <v>85</v>
      </c>
      <c r="J20" s="24"/>
      <c r="K20" s="24"/>
      <c r="L20" s="12"/>
      <c r="M20" s="13"/>
      <c r="O20" s="13"/>
      <c r="P20" s="13"/>
      <c r="Q20" s="13"/>
      <c r="R20" s="13"/>
      <c r="S20" s="13"/>
      <c r="T20" s="13"/>
      <c r="U20" s="13"/>
      <c r="V20" s="13"/>
      <c r="W20" s="13"/>
      <c r="X20" s="13"/>
      <c r="Y20" s="13"/>
      <c r="Z20" s="36"/>
    </row>
    <row r="21" spans="1:28" s="1" customFormat="1" ht="20.25" hidden="1" customHeight="1">
      <c r="A21" s="15" t="s">
        <v>20</v>
      </c>
      <c r="B21" s="15">
        <f>COUNTIF(P35:P105,"B+3")</f>
        <v>0</v>
      </c>
      <c r="D21" s="16" t="s">
        <v>20</v>
      </c>
      <c r="E21" s="1">
        <v>89</v>
      </c>
      <c r="F21" s="17">
        <v>88</v>
      </c>
      <c r="G21" s="16">
        <v>87</v>
      </c>
      <c r="H21" s="18">
        <v>86</v>
      </c>
      <c r="I21" s="18">
        <v>85</v>
      </c>
      <c r="J21" s="24"/>
      <c r="K21" s="24"/>
      <c r="L21" s="12"/>
      <c r="M21" s="13"/>
      <c r="O21" s="13"/>
      <c r="P21" s="13"/>
      <c r="Q21" s="13"/>
      <c r="R21" s="13"/>
      <c r="S21" s="13"/>
      <c r="T21" s="13"/>
      <c r="U21" s="13"/>
      <c r="V21" s="13"/>
      <c r="W21" s="13"/>
      <c r="X21" s="13"/>
      <c r="Y21" s="13"/>
      <c r="Z21" s="36"/>
    </row>
    <row r="22" spans="1:28" s="1" customFormat="1" ht="20.25" hidden="1" customHeight="1">
      <c r="A22" s="15" t="s">
        <v>21</v>
      </c>
      <c r="B22" s="15">
        <f>COUNTIF(P35:P105,"B+4")</f>
        <v>0</v>
      </c>
      <c r="D22" s="16" t="s">
        <v>21</v>
      </c>
      <c r="E22" s="1">
        <v>89</v>
      </c>
      <c r="F22" s="17">
        <v>88</v>
      </c>
      <c r="G22" s="16">
        <v>87</v>
      </c>
      <c r="H22" s="18">
        <v>86</v>
      </c>
      <c r="I22" s="18">
        <v>85</v>
      </c>
      <c r="J22" s="24"/>
      <c r="K22" s="24"/>
      <c r="L22" s="12"/>
      <c r="M22" s="13"/>
      <c r="O22" s="13"/>
      <c r="P22" s="13"/>
      <c r="Q22" s="13"/>
      <c r="R22" s="13"/>
      <c r="S22" s="13"/>
      <c r="T22" s="13"/>
      <c r="U22" s="13"/>
      <c r="V22" s="13"/>
      <c r="W22" s="13"/>
      <c r="X22" s="13"/>
      <c r="Y22" s="13"/>
      <c r="Z22" s="36"/>
    </row>
    <row r="23" spans="1:28" s="1" customFormat="1" ht="20.25" hidden="1" customHeight="1">
      <c r="A23" s="15" t="s">
        <v>22</v>
      </c>
      <c r="B23" s="15">
        <f>COUNTIF(P35:P105,"B")</f>
        <v>0</v>
      </c>
      <c r="D23" s="16" t="s">
        <v>22</v>
      </c>
      <c r="E23" s="1">
        <v>84</v>
      </c>
      <c r="F23" s="17">
        <v>83</v>
      </c>
      <c r="G23" s="16">
        <v>82</v>
      </c>
      <c r="H23" s="18">
        <v>81</v>
      </c>
      <c r="I23" s="18">
        <v>80</v>
      </c>
      <c r="J23" s="24"/>
      <c r="K23" s="24"/>
      <c r="L23" s="12"/>
      <c r="M23" s="13"/>
      <c r="O23" s="13"/>
      <c r="P23" s="13"/>
      <c r="Q23" s="13"/>
      <c r="R23" s="13"/>
      <c r="S23" s="13"/>
      <c r="T23" s="13"/>
      <c r="U23" s="13"/>
      <c r="V23" s="13"/>
      <c r="W23" s="13"/>
      <c r="X23" s="13"/>
      <c r="Y23" s="13"/>
      <c r="Z23" s="36"/>
    </row>
    <row r="24" spans="1:28" s="1" customFormat="1" ht="20.25" hidden="1" customHeight="1">
      <c r="A24" s="15" t="s">
        <v>23</v>
      </c>
      <c r="B24" s="15">
        <f>COUNTIF(P35:P105,"C")</f>
        <v>0</v>
      </c>
      <c r="D24" s="16" t="s">
        <v>23</v>
      </c>
      <c r="E24" s="1">
        <v>79</v>
      </c>
      <c r="F24" s="17">
        <v>75</v>
      </c>
      <c r="G24" s="16">
        <v>70</v>
      </c>
      <c r="H24" s="18">
        <v>65</v>
      </c>
      <c r="I24" s="18">
        <v>60</v>
      </c>
      <c r="J24" s="21"/>
      <c r="K24" s="21"/>
      <c r="L24" s="27"/>
      <c r="M24" s="28"/>
      <c r="N24" s="29"/>
      <c r="O24" s="28">
        <v>63</v>
      </c>
      <c r="P24" s="28"/>
      <c r="Q24" s="28"/>
      <c r="R24" s="28"/>
      <c r="S24" s="13"/>
      <c r="T24" s="13"/>
      <c r="U24" s="13"/>
      <c r="V24" s="13"/>
      <c r="W24" s="13"/>
      <c r="X24" s="13"/>
      <c r="Y24" s="13"/>
      <c r="Z24" s="36"/>
    </row>
    <row r="25" spans="1:28" s="1" customFormat="1" ht="20.25" hidden="1" customHeight="1">
      <c r="A25" s="15" t="s">
        <v>24</v>
      </c>
      <c r="B25" s="15">
        <f>SUM(B1:B4)</f>
        <v>0</v>
      </c>
      <c r="D25" s="16"/>
      <c r="F25" s="17"/>
      <c r="G25" s="16"/>
      <c r="H25" s="21"/>
      <c r="I25" s="21"/>
      <c r="J25" s="21"/>
      <c r="K25" s="21"/>
      <c r="L25" s="27"/>
      <c r="M25" s="28"/>
      <c r="N25" s="29"/>
      <c r="O25" s="28"/>
      <c r="P25" s="28"/>
      <c r="Q25" s="28"/>
      <c r="R25" s="28"/>
      <c r="S25" s="13"/>
      <c r="T25" s="13"/>
      <c r="U25" s="13"/>
      <c r="V25" s="13"/>
      <c r="W25" s="13"/>
      <c r="X25" s="13"/>
      <c r="Y25" s="13"/>
      <c r="Z25" s="36"/>
    </row>
    <row r="26" spans="1:28" s="1" customFormat="1" ht="20.25" hidden="1" customHeight="1">
      <c r="A26" s="1" t="s">
        <v>25</v>
      </c>
      <c r="B26" s="15">
        <f>SUM(B5:B9)</f>
        <v>0</v>
      </c>
      <c r="D26" s="16"/>
      <c r="F26" s="17"/>
      <c r="G26" s="16"/>
      <c r="H26" s="21"/>
      <c r="I26" s="21"/>
      <c r="J26" s="21"/>
      <c r="K26" s="21"/>
      <c r="L26" s="27"/>
      <c r="M26" s="28"/>
      <c r="N26" s="29"/>
      <c r="O26" s="28"/>
      <c r="P26" s="28"/>
      <c r="Q26" s="28"/>
      <c r="R26" s="28"/>
      <c r="S26" s="13"/>
      <c r="T26" s="13"/>
      <c r="U26" s="13"/>
      <c r="V26" s="13"/>
      <c r="W26" s="13"/>
      <c r="X26" s="13"/>
      <c r="Y26" s="13"/>
      <c r="Z26" s="36"/>
    </row>
    <row r="27" spans="1:28" s="1" customFormat="1" ht="20.25" hidden="1" customHeight="1">
      <c r="A27" s="15" t="s">
        <v>26</v>
      </c>
      <c r="B27" s="15">
        <f>SUM(B12:B17)</f>
        <v>0</v>
      </c>
      <c r="D27" s="16"/>
      <c r="F27" s="17"/>
      <c r="G27" s="16"/>
      <c r="H27" s="21"/>
      <c r="I27" s="21"/>
      <c r="J27" s="21"/>
      <c r="K27" s="21"/>
      <c r="L27" s="27"/>
      <c r="M27" s="28"/>
      <c r="N27" s="29"/>
      <c r="O27" s="28"/>
      <c r="P27" s="28"/>
      <c r="Q27" s="28"/>
      <c r="R27" s="28"/>
      <c r="S27" s="13"/>
      <c r="T27" s="13"/>
      <c r="U27" s="13"/>
      <c r="V27" s="13"/>
      <c r="W27" s="13"/>
      <c r="X27" s="13"/>
      <c r="Y27" s="13"/>
      <c r="Z27" s="36"/>
    </row>
    <row r="28" spans="1:28" s="1" customFormat="1" ht="20.25" hidden="1" customHeight="1">
      <c r="A28" s="15" t="s">
        <v>27</v>
      </c>
      <c r="B28" s="15">
        <f>SUM(B19:B22)</f>
        <v>0</v>
      </c>
      <c r="D28" s="16"/>
      <c r="F28" s="17"/>
      <c r="G28" s="16"/>
      <c r="H28" s="21"/>
      <c r="I28" s="21"/>
      <c r="J28" s="21"/>
      <c r="K28" s="21"/>
      <c r="L28" s="27"/>
      <c r="M28" s="28"/>
      <c r="N28" s="29"/>
      <c r="O28" s="28"/>
      <c r="P28" s="28"/>
      <c r="Q28" s="28"/>
      <c r="R28" s="28"/>
      <c r="S28" s="13"/>
      <c r="T28" s="13"/>
      <c r="U28" s="13"/>
      <c r="V28" s="13"/>
      <c r="W28" s="13"/>
      <c r="X28" s="13"/>
      <c r="Y28" s="13"/>
      <c r="Z28" s="36"/>
    </row>
    <row r="29" spans="1:28" s="1" customFormat="1" ht="20.25" hidden="1" customHeight="1">
      <c r="A29" s="15" t="s">
        <v>22</v>
      </c>
      <c r="B29" s="15">
        <f>B23</f>
        <v>0</v>
      </c>
      <c r="D29" s="16"/>
      <c r="F29" s="17"/>
      <c r="G29" s="16"/>
      <c r="H29" s="21"/>
      <c r="I29" s="21"/>
      <c r="J29" s="21"/>
      <c r="K29" s="21"/>
      <c r="L29" s="27"/>
      <c r="M29" s="28"/>
      <c r="N29" s="29"/>
      <c r="O29" s="28"/>
      <c r="P29" s="28"/>
      <c r="Q29" s="28"/>
      <c r="R29" s="28"/>
      <c r="S29" s="13"/>
      <c r="T29" s="13"/>
      <c r="U29" s="13"/>
      <c r="V29" s="13"/>
      <c r="W29" s="13"/>
      <c r="X29" s="13"/>
      <c r="Y29" s="13"/>
      <c r="Z29" s="36"/>
    </row>
    <row r="30" spans="1:28" s="1" customFormat="1" ht="20.25" hidden="1" customHeight="1">
      <c r="A30" s="15" t="s">
        <v>23</v>
      </c>
      <c r="B30" s="15">
        <f>B24</f>
        <v>0</v>
      </c>
      <c r="D30" s="16"/>
      <c r="F30" s="17"/>
      <c r="G30" s="16"/>
      <c r="H30" s="21"/>
      <c r="I30" s="21"/>
      <c r="J30" s="21"/>
      <c r="K30" s="21"/>
      <c r="L30" s="27"/>
      <c r="M30" s="28"/>
      <c r="N30" s="29"/>
      <c r="O30" s="28"/>
      <c r="P30" s="28"/>
      <c r="Q30" s="28"/>
      <c r="R30" s="28"/>
      <c r="S30" s="13"/>
      <c r="T30" s="13"/>
      <c r="U30" s="13"/>
      <c r="V30" s="13"/>
      <c r="W30" s="13"/>
      <c r="X30" s="13"/>
      <c r="Y30" s="13"/>
      <c r="Z30" s="36"/>
    </row>
    <row r="31" spans="1:28" s="1" customFormat="1" ht="72" customHeight="1">
      <c r="A31" s="90" t="s">
        <v>331</v>
      </c>
      <c r="B31" s="90"/>
      <c r="C31" s="90"/>
      <c r="D31" s="90"/>
      <c r="E31" s="90"/>
      <c r="F31" s="90"/>
      <c r="G31" s="90"/>
      <c r="H31" s="90"/>
      <c r="I31" s="90"/>
      <c r="J31" s="90"/>
      <c r="K31" s="90"/>
      <c r="L31" s="90"/>
      <c r="M31" s="90"/>
      <c r="N31" s="91"/>
      <c r="O31" s="90"/>
      <c r="P31" s="90"/>
      <c r="Q31" s="90"/>
      <c r="R31" s="90"/>
      <c r="S31" s="90"/>
      <c r="T31" s="90"/>
      <c r="U31" s="90"/>
      <c r="V31" s="90"/>
      <c r="W31" s="90"/>
      <c r="X31" s="90"/>
      <c r="Y31" s="90"/>
      <c r="Z31" s="90"/>
      <c r="AA31" s="90"/>
    </row>
    <row r="32" spans="1:28" s="2" customFormat="1" ht="27" customHeight="1">
      <c r="A32" s="92" t="s">
        <v>212</v>
      </c>
      <c r="B32" s="93"/>
      <c r="C32" s="93"/>
      <c r="D32" s="93"/>
      <c r="E32" s="93"/>
      <c r="F32" s="93"/>
      <c r="G32" s="94"/>
      <c r="H32" s="94"/>
      <c r="I32" s="94"/>
      <c r="J32" s="94"/>
      <c r="K32" s="94"/>
      <c r="L32" s="93"/>
      <c r="M32" s="93"/>
      <c r="N32" s="95"/>
      <c r="O32" s="93"/>
      <c r="P32" s="93"/>
      <c r="Q32" s="93"/>
      <c r="R32" s="93"/>
      <c r="S32" s="93"/>
      <c r="T32" s="93"/>
      <c r="U32" s="93"/>
      <c r="V32" s="93"/>
      <c r="W32" s="93"/>
      <c r="X32" s="93"/>
      <c r="Y32" s="93"/>
      <c r="Z32" s="93"/>
      <c r="AA32" s="96"/>
      <c r="AB32" s="37"/>
    </row>
    <row r="33" spans="1:27" ht="21.75" customHeight="1">
      <c r="A33" s="102" t="s">
        <v>28</v>
      </c>
      <c r="B33" s="102"/>
      <c r="C33" s="102" t="s">
        <v>29</v>
      </c>
      <c r="D33" s="103" t="s">
        <v>30</v>
      </c>
      <c r="E33" s="125" t="s">
        <v>31</v>
      </c>
      <c r="F33" s="125" t="s">
        <v>32</v>
      </c>
      <c r="G33" s="102" t="s">
        <v>33</v>
      </c>
      <c r="H33" s="102" t="s">
        <v>34</v>
      </c>
      <c r="I33" s="102" t="s">
        <v>35</v>
      </c>
      <c r="J33" s="102" t="s">
        <v>36</v>
      </c>
      <c r="K33" s="102" t="s">
        <v>37</v>
      </c>
      <c r="L33" s="97" t="s">
        <v>38</v>
      </c>
      <c r="M33" s="97" t="s">
        <v>39</v>
      </c>
      <c r="N33" s="97" t="s">
        <v>40</v>
      </c>
      <c r="O33" s="97" t="s">
        <v>41</v>
      </c>
      <c r="P33" s="97" t="s">
        <v>42</v>
      </c>
      <c r="Q33" s="97" t="s">
        <v>43</v>
      </c>
      <c r="R33" s="97"/>
      <c r="S33" s="97"/>
      <c r="T33" s="97"/>
      <c r="U33" s="97"/>
      <c r="V33" s="97"/>
      <c r="W33" s="97"/>
      <c r="X33" s="97"/>
      <c r="Y33" s="97"/>
      <c r="Z33" s="131" t="s">
        <v>44</v>
      </c>
      <c r="AA33" s="131" t="s">
        <v>45</v>
      </c>
    </row>
    <row r="34" spans="1:27" ht="16.5" customHeight="1">
      <c r="A34" s="102"/>
      <c r="B34" s="102"/>
      <c r="C34" s="102"/>
      <c r="D34" s="103"/>
      <c r="E34" s="125"/>
      <c r="F34" s="125"/>
      <c r="G34" s="102"/>
      <c r="H34" s="102"/>
      <c r="I34" s="102"/>
      <c r="J34" s="102"/>
      <c r="K34" s="102"/>
      <c r="L34" s="132"/>
      <c r="M34" s="97"/>
      <c r="N34" s="97"/>
      <c r="O34" s="97"/>
      <c r="P34" s="97"/>
      <c r="Q34" s="22">
        <v>1</v>
      </c>
      <c r="R34" s="22">
        <v>2</v>
      </c>
      <c r="S34" s="22">
        <v>3</v>
      </c>
      <c r="T34" s="22">
        <v>4</v>
      </c>
      <c r="U34" s="22">
        <v>5</v>
      </c>
      <c r="V34" s="22">
        <v>6</v>
      </c>
      <c r="W34" s="22">
        <v>7</v>
      </c>
      <c r="X34" s="22">
        <v>8</v>
      </c>
      <c r="Y34" s="22">
        <v>9</v>
      </c>
      <c r="Z34" s="131"/>
      <c r="AA34" s="131"/>
    </row>
    <row r="35" spans="1:27" s="3" customFormat="1" ht="59.25" customHeight="1">
      <c r="A35" s="112" t="s">
        <v>46</v>
      </c>
      <c r="B35" s="112" t="s">
        <v>47</v>
      </c>
      <c r="C35" s="75" t="s">
        <v>214</v>
      </c>
      <c r="D35" s="104" t="s">
        <v>48</v>
      </c>
      <c r="E35" s="126" t="s">
        <v>263</v>
      </c>
      <c r="F35" s="82" t="s">
        <v>289</v>
      </c>
      <c r="G35" s="77">
        <v>2</v>
      </c>
      <c r="H35" s="77" t="s">
        <v>49</v>
      </c>
      <c r="I35" s="77" t="s">
        <v>50</v>
      </c>
      <c r="J35" s="86" t="s">
        <v>317</v>
      </c>
      <c r="K35" s="86" t="s">
        <v>316</v>
      </c>
      <c r="L35" s="30"/>
      <c r="M35" s="31"/>
      <c r="N35" s="32"/>
      <c r="O35" s="33"/>
      <c r="P35" s="33"/>
      <c r="Q35" s="33"/>
      <c r="R35" s="33"/>
      <c r="S35" s="33"/>
      <c r="T35" s="33"/>
      <c r="U35" s="33"/>
      <c r="V35" s="33"/>
      <c r="W35" s="33"/>
      <c r="X35" s="33"/>
      <c r="Y35" s="33"/>
      <c r="Z35" s="38"/>
      <c r="AA35" s="31" t="s">
        <v>51</v>
      </c>
    </row>
    <row r="36" spans="1:27" s="3" customFormat="1" ht="115.5" customHeight="1">
      <c r="A36" s="113"/>
      <c r="B36" s="113"/>
      <c r="C36" s="75" t="s">
        <v>52</v>
      </c>
      <c r="D36" s="105"/>
      <c r="E36" s="127"/>
      <c r="F36" s="82" t="s">
        <v>290</v>
      </c>
      <c r="G36" s="77">
        <v>1</v>
      </c>
      <c r="H36" s="77" t="s">
        <v>49</v>
      </c>
      <c r="I36" s="77" t="s">
        <v>53</v>
      </c>
      <c r="J36" s="77" t="s">
        <v>54</v>
      </c>
      <c r="K36" s="77" t="s">
        <v>55</v>
      </c>
      <c r="L36" s="34"/>
      <c r="M36" s="34"/>
      <c r="N36" s="32"/>
      <c r="O36" s="33"/>
      <c r="P36" s="33"/>
      <c r="Q36" s="33"/>
      <c r="R36" s="33"/>
      <c r="S36" s="33"/>
      <c r="T36" s="33"/>
      <c r="U36" s="33"/>
      <c r="V36" s="33"/>
      <c r="W36" s="33"/>
      <c r="X36" s="33"/>
      <c r="Y36" s="33"/>
      <c r="Z36" s="38"/>
      <c r="AA36" s="31" t="s">
        <v>56</v>
      </c>
    </row>
    <row r="37" spans="1:27" s="3" customFormat="1" ht="75" customHeight="1">
      <c r="A37" s="113"/>
      <c r="B37" s="113"/>
      <c r="C37" s="75" t="s">
        <v>57</v>
      </c>
      <c r="D37" s="105"/>
      <c r="E37" s="127"/>
      <c r="F37" s="82" t="s">
        <v>291</v>
      </c>
      <c r="G37" s="77">
        <v>1</v>
      </c>
      <c r="H37" s="77" t="s">
        <v>49</v>
      </c>
      <c r="I37" s="77" t="s">
        <v>58</v>
      </c>
      <c r="J37" s="77" t="s">
        <v>59</v>
      </c>
      <c r="K37" s="77" t="s">
        <v>60</v>
      </c>
      <c r="L37" s="34"/>
      <c r="M37" s="34"/>
      <c r="N37" s="32"/>
      <c r="O37" s="33"/>
      <c r="P37" s="33"/>
      <c r="Q37" s="33"/>
      <c r="R37" s="33"/>
      <c r="S37" s="33"/>
      <c r="T37" s="33"/>
      <c r="U37" s="33"/>
      <c r="V37" s="33"/>
      <c r="W37" s="33"/>
      <c r="X37" s="33"/>
      <c r="Y37" s="33"/>
      <c r="Z37" s="38"/>
      <c r="AA37" s="31"/>
    </row>
    <row r="38" spans="1:27" s="3" customFormat="1" ht="76.5" customHeight="1">
      <c r="A38" s="113"/>
      <c r="B38" s="113"/>
      <c r="C38" s="75" t="s">
        <v>61</v>
      </c>
      <c r="D38" s="106"/>
      <c r="E38" s="128"/>
      <c r="F38" s="82" t="s">
        <v>328</v>
      </c>
      <c r="G38" s="77">
        <v>1</v>
      </c>
      <c r="H38" s="77" t="s">
        <v>49</v>
      </c>
      <c r="I38" s="86" t="s">
        <v>315</v>
      </c>
      <c r="J38" s="86" t="s">
        <v>318</v>
      </c>
      <c r="K38" s="86" t="s">
        <v>319</v>
      </c>
      <c r="L38" s="34"/>
      <c r="M38" s="34"/>
      <c r="N38" s="32"/>
      <c r="O38" s="33"/>
      <c r="P38" s="33"/>
      <c r="Q38" s="33"/>
      <c r="R38" s="33"/>
      <c r="S38" s="33"/>
      <c r="T38" s="33"/>
      <c r="U38" s="33"/>
      <c r="V38" s="33"/>
      <c r="W38" s="33"/>
      <c r="X38" s="33"/>
      <c r="Y38" s="33"/>
      <c r="Z38" s="38"/>
      <c r="AA38" s="31"/>
    </row>
    <row r="39" spans="1:27" s="3" customFormat="1" ht="77.25" customHeight="1">
      <c r="A39" s="113"/>
      <c r="B39" s="113"/>
      <c r="C39" s="75" t="s">
        <v>215</v>
      </c>
      <c r="D39" s="107" t="s">
        <v>48</v>
      </c>
      <c r="E39" s="129" t="s">
        <v>264</v>
      </c>
      <c r="F39" s="78" t="s">
        <v>216</v>
      </c>
      <c r="G39" s="77">
        <v>2</v>
      </c>
      <c r="H39" s="77" t="s">
        <v>49</v>
      </c>
      <c r="I39" s="77" t="s">
        <v>63</v>
      </c>
      <c r="J39" s="77" t="s">
        <v>64</v>
      </c>
      <c r="K39" s="77" t="s">
        <v>65</v>
      </c>
      <c r="L39" s="34"/>
      <c r="M39" s="35"/>
      <c r="N39" s="32"/>
      <c r="O39" s="33"/>
      <c r="P39" s="33"/>
      <c r="Q39" s="33"/>
      <c r="R39" s="33"/>
      <c r="S39" s="33"/>
      <c r="T39" s="33"/>
      <c r="U39" s="33"/>
      <c r="V39" s="33"/>
      <c r="W39" s="33"/>
      <c r="X39" s="33"/>
      <c r="Y39" s="33"/>
      <c r="Z39" s="38"/>
      <c r="AA39" s="31"/>
    </row>
    <row r="40" spans="1:27" s="3" customFormat="1" ht="45.75" customHeight="1">
      <c r="A40" s="113"/>
      <c r="B40" s="113"/>
      <c r="C40" s="75" t="s">
        <v>66</v>
      </c>
      <c r="D40" s="108"/>
      <c r="E40" s="129"/>
      <c r="F40" s="79" t="s">
        <v>265</v>
      </c>
      <c r="G40" s="77">
        <v>2</v>
      </c>
      <c r="H40" s="77" t="s">
        <v>49</v>
      </c>
      <c r="I40" s="77" t="s">
        <v>63</v>
      </c>
      <c r="J40" s="77" t="s">
        <v>64</v>
      </c>
      <c r="K40" s="77" t="s">
        <v>65</v>
      </c>
      <c r="L40" s="34"/>
      <c r="M40" s="35"/>
      <c r="N40" s="32"/>
      <c r="O40" s="33"/>
      <c r="P40" s="33"/>
      <c r="Q40" s="33"/>
      <c r="R40" s="33"/>
      <c r="S40" s="33"/>
      <c r="T40" s="33"/>
      <c r="U40" s="33"/>
      <c r="V40" s="33"/>
      <c r="W40" s="33"/>
      <c r="X40" s="33"/>
      <c r="Y40" s="33"/>
      <c r="Z40" s="38"/>
      <c r="AA40" s="31"/>
    </row>
    <row r="41" spans="1:27" s="3" customFormat="1" ht="48" customHeight="1">
      <c r="A41" s="113"/>
      <c r="B41" s="113"/>
      <c r="C41" s="75" t="s">
        <v>67</v>
      </c>
      <c r="D41" s="108"/>
      <c r="E41" s="129"/>
      <c r="F41" s="82" t="s">
        <v>300</v>
      </c>
      <c r="G41" s="77">
        <v>1</v>
      </c>
      <c r="H41" s="77" t="s">
        <v>49</v>
      </c>
      <c r="I41" s="77" t="s">
        <v>68</v>
      </c>
      <c r="J41" s="77" t="s">
        <v>69</v>
      </c>
      <c r="K41" s="77" t="s">
        <v>70</v>
      </c>
      <c r="L41" s="34"/>
      <c r="M41" s="34"/>
      <c r="N41" s="32"/>
      <c r="O41" s="33"/>
      <c r="P41" s="33"/>
      <c r="Q41" s="33"/>
      <c r="R41" s="33"/>
      <c r="S41" s="33"/>
      <c r="T41" s="33"/>
      <c r="U41" s="33"/>
      <c r="V41" s="33"/>
      <c r="W41" s="33"/>
      <c r="X41" s="33"/>
      <c r="Y41" s="33"/>
      <c r="Z41" s="38"/>
      <c r="AA41" s="31"/>
    </row>
    <row r="42" spans="1:27" s="3" customFormat="1" ht="118.5" customHeight="1">
      <c r="A42" s="113"/>
      <c r="B42" s="113"/>
      <c r="C42" s="75" t="s">
        <v>217</v>
      </c>
      <c r="D42" s="107" t="s">
        <v>71</v>
      </c>
      <c r="E42" s="122" t="s">
        <v>266</v>
      </c>
      <c r="F42" s="83" t="s">
        <v>292</v>
      </c>
      <c r="G42" s="77">
        <v>2</v>
      </c>
      <c r="H42" s="77" t="s">
        <v>49</v>
      </c>
      <c r="I42" s="77" t="s">
        <v>53</v>
      </c>
      <c r="J42" s="77" t="s">
        <v>54</v>
      </c>
      <c r="K42" s="77" t="s">
        <v>55</v>
      </c>
      <c r="L42" s="34"/>
      <c r="M42" s="34"/>
      <c r="N42" s="32"/>
      <c r="O42" s="33"/>
      <c r="P42" s="33"/>
      <c r="Q42" s="33"/>
      <c r="R42" s="33"/>
      <c r="S42" s="33"/>
      <c r="T42" s="33"/>
      <c r="U42" s="33"/>
      <c r="V42" s="33"/>
      <c r="W42" s="33"/>
      <c r="X42" s="33"/>
      <c r="Y42" s="33"/>
      <c r="Z42" s="38"/>
      <c r="AA42" s="31"/>
    </row>
    <row r="43" spans="1:27" s="3" customFormat="1" ht="63.75" customHeight="1">
      <c r="A43" s="113"/>
      <c r="B43" s="113"/>
      <c r="C43" s="75" t="s">
        <v>218</v>
      </c>
      <c r="D43" s="108"/>
      <c r="E43" s="122"/>
      <c r="F43" s="78" t="s">
        <v>72</v>
      </c>
      <c r="G43" s="77">
        <v>1</v>
      </c>
      <c r="H43" s="77" t="s">
        <v>49</v>
      </c>
      <c r="I43" s="77" t="s">
        <v>58</v>
      </c>
      <c r="J43" s="77" t="s">
        <v>73</v>
      </c>
      <c r="K43" s="77" t="s">
        <v>74</v>
      </c>
      <c r="L43" s="34"/>
      <c r="M43" s="34"/>
      <c r="N43" s="32"/>
      <c r="O43" s="33"/>
      <c r="P43" s="33"/>
      <c r="Q43" s="33"/>
      <c r="R43" s="33"/>
      <c r="S43" s="33"/>
      <c r="T43" s="33"/>
      <c r="U43" s="33"/>
      <c r="V43" s="33"/>
      <c r="W43" s="33"/>
      <c r="X43" s="33"/>
      <c r="Y43" s="33"/>
      <c r="Z43" s="38"/>
      <c r="AA43" s="31"/>
    </row>
    <row r="44" spans="1:27" s="3" customFormat="1" ht="51.95" customHeight="1">
      <c r="A44" s="113"/>
      <c r="B44" s="113"/>
      <c r="C44" s="75" t="s">
        <v>219</v>
      </c>
      <c r="D44" s="108"/>
      <c r="E44" s="122"/>
      <c r="F44" s="78" t="s">
        <v>220</v>
      </c>
      <c r="G44" s="77">
        <v>2</v>
      </c>
      <c r="H44" s="77" t="s">
        <v>49</v>
      </c>
      <c r="I44" s="77" t="s">
        <v>62</v>
      </c>
      <c r="J44" s="77" t="s">
        <v>75</v>
      </c>
      <c r="K44" s="77" t="s">
        <v>76</v>
      </c>
      <c r="L44" s="34"/>
      <c r="M44" s="34"/>
      <c r="N44" s="32"/>
      <c r="O44" s="33"/>
      <c r="P44" s="33"/>
      <c r="Q44" s="33"/>
      <c r="R44" s="33"/>
      <c r="S44" s="33"/>
      <c r="T44" s="33"/>
      <c r="U44" s="33"/>
      <c r="V44" s="33"/>
      <c r="W44" s="33"/>
      <c r="X44" s="33"/>
      <c r="Y44" s="33"/>
      <c r="Z44" s="38"/>
      <c r="AA44" s="31"/>
    </row>
    <row r="45" spans="1:27" s="3" customFormat="1" ht="84" customHeight="1">
      <c r="A45" s="113"/>
      <c r="B45" s="113"/>
      <c r="C45" s="75" t="s">
        <v>221</v>
      </c>
      <c r="D45" s="107" t="s">
        <v>77</v>
      </c>
      <c r="E45" s="122" t="s">
        <v>267</v>
      </c>
      <c r="F45" s="82" t="s">
        <v>301</v>
      </c>
      <c r="G45" s="77">
        <v>2</v>
      </c>
      <c r="H45" s="77" t="s">
        <v>49</v>
      </c>
      <c r="I45" s="77" t="s">
        <v>78</v>
      </c>
      <c r="J45" s="77" t="s">
        <v>79</v>
      </c>
      <c r="K45" s="77" t="s">
        <v>80</v>
      </c>
      <c r="L45" s="34"/>
      <c r="M45" s="34"/>
      <c r="N45" s="32"/>
      <c r="O45" s="33"/>
      <c r="P45" s="33"/>
      <c r="Q45" s="33"/>
      <c r="R45" s="33"/>
      <c r="S45" s="33"/>
      <c r="T45" s="33"/>
      <c r="U45" s="33"/>
      <c r="V45" s="33"/>
      <c r="W45" s="33"/>
      <c r="X45" s="33"/>
      <c r="Y45" s="33"/>
      <c r="Z45" s="38"/>
      <c r="AA45" s="31"/>
    </row>
    <row r="46" spans="1:27" s="3" customFormat="1" ht="162" customHeight="1">
      <c r="A46" s="113"/>
      <c r="B46" s="113"/>
      <c r="C46" s="75" t="s">
        <v>222</v>
      </c>
      <c r="D46" s="107"/>
      <c r="E46" s="122"/>
      <c r="F46" s="82" t="s">
        <v>327</v>
      </c>
      <c r="G46" s="77">
        <v>1</v>
      </c>
      <c r="H46" s="77" t="s">
        <v>49</v>
      </c>
      <c r="I46" s="77" t="s">
        <v>78</v>
      </c>
      <c r="J46" s="77" t="s">
        <v>223</v>
      </c>
      <c r="K46" s="77" t="s">
        <v>224</v>
      </c>
      <c r="L46" s="34"/>
      <c r="M46" s="34"/>
      <c r="N46" s="32"/>
      <c r="O46" s="33"/>
      <c r="P46" s="33"/>
      <c r="Q46" s="33"/>
      <c r="R46" s="33"/>
      <c r="S46" s="33"/>
      <c r="T46" s="33"/>
      <c r="U46" s="33"/>
      <c r="V46" s="33"/>
      <c r="W46" s="33"/>
      <c r="X46" s="33"/>
      <c r="Y46" s="33"/>
      <c r="Z46" s="38"/>
      <c r="AA46" s="31"/>
    </row>
    <row r="47" spans="1:27" s="3" customFormat="1" ht="82.5" customHeight="1">
      <c r="A47" s="113"/>
      <c r="B47" s="113"/>
      <c r="C47" s="75" t="s">
        <v>225</v>
      </c>
      <c r="D47" s="107"/>
      <c r="E47" s="122"/>
      <c r="F47" s="82" t="s">
        <v>293</v>
      </c>
      <c r="G47" s="77">
        <v>1</v>
      </c>
      <c r="H47" s="77" t="s">
        <v>49</v>
      </c>
      <c r="I47" s="86" t="s">
        <v>323</v>
      </c>
      <c r="J47" s="86" t="s">
        <v>321</v>
      </c>
      <c r="K47" s="86" t="s">
        <v>322</v>
      </c>
      <c r="L47" s="34"/>
      <c r="M47" s="34"/>
      <c r="N47" s="32"/>
      <c r="O47" s="33"/>
      <c r="P47" s="33"/>
      <c r="Q47" s="33"/>
      <c r="R47" s="33"/>
      <c r="S47" s="33"/>
      <c r="T47" s="33"/>
      <c r="U47" s="33"/>
      <c r="V47" s="33"/>
      <c r="W47" s="33"/>
      <c r="X47" s="33"/>
      <c r="Y47" s="33"/>
      <c r="Z47" s="38"/>
      <c r="AA47" s="31"/>
    </row>
    <row r="48" spans="1:27" s="3" customFormat="1" ht="81.75" customHeight="1">
      <c r="A48" s="113"/>
      <c r="B48" s="113"/>
      <c r="C48" s="75" t="s">
        <v>226</v>
      </c>
      <c r="D48" s="107"/>
      <c r="E48" s="122"/>
      <c r="F48" s="82" t="s">
        <v>294</v>
      </c>
      <c r="G48" s="77">
        <v>1</v>
      </c>
      <c r="H48" s="77" t="s">
        <v>49</v>
      </c>
      <c r="I48" s="77" t="s">
        <v>78</v>
      </c>
      <c r="J48" s="77" t="s">
        <v>227</v>
      </c>
      <c r="K48" s="77" t="s">
        <v>268</v>
      </c>
      <c r="L48" s="34"/>
      <c r="M48" s="34"/>
      <c r="N48" s="32"/>
      <c r="O48" s="33"/>
      <c r="P48" s="33"/>
      <c r="Q48" s="33"/>
      <c r="R48" s="33"/>
      <c r="S48" s="33"/>
      <c r="T48" s="33"/>
      <c r="U48" s="33"/>
      <c r="V48" s="33"/>
      <c r="W48" s="33"/>
      <c r="X48" s="33"/>
      <c r="Y48" s="33"/>
      <c r="Z48" s="38"/>
      <c r="AA48" s="31"/>
    </row>
    <row r="49" spans="1:27" s="3" customFormat="1" ht="99" customHeight="1">
      <c r="A49" s="113"/>
      <c r="B49" s="113"/>
      <c r="C49" s="75" t="s">
        <v>228</v>
      </c>
      <c r="D49" s="107" t="s">
        <v>269</v>
      </c>
      <c r="E49" s="130" t="s">
        <v>270</v>
      </c>
      <c r="F49" s="82" t="s">
        <v>302</v>
      </c>
      <c r="G49" s="77">
        <v>1.5</v>
      </c>
      <c r="H49" s="77" t="s">
        <v>49</v>
      </c>
      <c r="I49" s="77" t="s">
        <v>271</v>
      </c>
      <c r="J49" s="77" t="s">
        <v>272</v>
      </c>
      <c r="K49" s="77" t="s">
        <v>273</v>
      </c>
      <c r="L49" s="34"/>
      <c r="M49" s="34"/>
      <c r="N49" s="32"/>
      <c r="O49" s="33"/>
      <c r="P49" s="33"/>
      <c r="Q49" s="33"/>
      <c r="R49" s="33"/>
      <c r="S49" s="33"/>
      <c r="T49" s="33"/>
      <c r="U49" s="33"/>
      <c r="V49" s="33"/>
      <c r="W49" s="33"/>
      <c r="X49" s="33"/>
      <c r="Y49" s="33"/>
      <c r="Z49" s="38"/>
      <c r="AA49" s="31"/>
    </row>
    <row r="50" spans="1:27" s="3" customFormat="1" ht="122.25" customHeight="1">
      <c r="A50" s="113"/>
      <c r="B50" s="113"/>
      <c r="C50" s="75" t="s">
        <v>84</v>
      </c>
      <c r="D50" s="107"/>
      <c r="E50" s="130"/>
      <c r="F50" s="82" t="s">
        <v>303</v>
      </c>
      <c r="G50" s="77">
        <v>1.5</v>
      </c>
      <c r="H50" s="77" t="s">
        <v>49</v>
      </c>
      <c r="I50" s="77" t="s">
        <v>81</v>
      </c>
      <c r="J50" s="77" t="s">
        <v>82</v>
      </c>
      <c r="K50" s="77" t="s">
        <v>83</v>
      </c>
      <c r="L50" s="34"/>
      <c r="M50" s="34"/>
      <c r="N50" s="32"/>
      <c r="O50" s="33"/>
      <c r="P50" s="33"/>
      <c r="Q50" s="33"/>
      <c r="R50" s="33"/>
      <c r="S50" s="33"/>
      <c r="T50" s="33"/>
      <c r="U50" s="33"/>
      <c r="V50" s="33"/>
      <c r="W50" s="33"/>
      <c r="X50" s="33"/>
      <c r="Y50" s="33"/>
      <c r="Z50" s="38"/>
      <c r="AA50" s="31"/>
    </row>
    <row r="51" spans="1:27" s="3" customFormat="1" ht="83.25" customHeight="1">
      <c r="A51" s="113"/>
      <c r="B51" s="113"/>
      <c r="C51" s="75" t="s">
        <v>85</v>
      </c>
      <c r="D51" s="107"/>
      <c r="E51" s="130"/>
      <c r="F51" s="82" t="s">
        <v>295</v>
      </c>
      <c r="G51" s="77">
        <v>1</v>
      </c>
      <c r="H51" s="77" t="s">
        <v>49</v>
      </c>
      <c r="I51" s="77" t="s">
        <v>58</v>
      </c>
      <c r="J51" s="77" t="s">
        <v>86</v>
      </c>
      <c r="K51" s="77" t="s">
        <v>87</v>
      </c>
      <c r="L51" s="34"/>
      <c r="M51" s="34"/>
      <c r="N51" s="32"/>
      <c r="O51" s="33"/>
      <c r="P51" s="33"/>
      <c r="Q51" s="33"/>
      <c r="R51" s="33"/>
      <c r="S51" s="33"/>
      <c r="T51" s="33"/>
      <c r="U51" s="33"/>
      <c r="V51" s="33"/>
      <c r="W51" s="33"/>
      <c r="X51" s="33"/>
      <c r="Y51" s="33"/>
      <c r="Z51" s="38"/>
      <c r="AA51" s="31"/>
    </row>
    <row r="52" spans="1:27" s="3" customFormat="1" ht="110.25" customHeight="1">
      <c r="A52" s="113"/>
      <c r="B52" s="113"/>
      <c r="C52" s="75" t="s">
        <v>88</v>
      </c>
      <c r="D52" s="107"/>
      <c r="E52" s="130"/>
      <c r="F52" s="80" t="s">
        <v>229</v>
      </c>
      <c r="G52" s="77">
        <v>1</v>
      </c>
      <c r="H52" s="77" t="s">
        <v>49</v>
      </c>
      <c r="I52" s="77" t="s">
        <v>63</v>
      </c>
      <c r="J52" s="77" t="s">
        <v>89</v>
      </c>
      <c r="K52" s="77" t="s">
        <v>90</v>
      </c>
      <c r="L52" s="34"/>
      <c r="M52" s="34"/>
      <c r="N52" s="32"/>
      <c r="O52" s="33"/>
      <c r="P52" s="33"/>
      <c r="Q52" s="33"/>
      <c r="R52" s="33"/>
      <c r="S52" s="33"/>
      <c r="T52" s="33"/>
      <c r="U52" s="33"/>
      <c r="V52" s="33"/>
      <c r="W52" s="33"/>
      <c r="X52" s="33"/>
      <c r="Y52" s="33"/>
      <c r="Z52" s="38"/>
      <c r="AA52" s="31"/>
    </row>
    <row r="53" spans="1:27" s="3" customFormat="1" ht="128.25" customHeight="1">
      <c r="A53" s="113"/>
      <c r="B53" s="113"/>
      <c r="C53" s="75" t="s">
        <v>230</v>
      </c>
      <c r="D53" s="107" t="s">
        <v>231</v>
      </c>
      <c r="E53" s="129" t="s">
        <v>274</v>
      </c>
      <c r="F53" s="76" t="s">
        <v>232</v>
      </c>
      <c r="G53" s="77">
        <v>1</v>
      </c>
      <c r="H53" s="77" t="s">
        <v>49</v>
      </c>
      <c r="I53" s="77" t="s">
        <v>81</v>
      </c>
      <c r="J53" s="77" t="s">
        <v>91</v>
      </c>
      <c r="K53" s="77" t="s">
        <v>92</v>
      </c>
      <c r="L53" s="34"/>
      <c r="M53" s="34"/>
      <c r="N53" s="32"/>
      <c r="O53" s="33"/>
      <c r="P53" s="33"/>
      <c r="Q53" s="33"/>
      <c r="R53" s="33"/>
      <c r="S53" s="33"/>
      <c r="T53" s="33"/>
      <c r="U53" s="33"/>
      <c r="V53" s="33"/>
      <c r="W53" s="33"/>
      <c r="X53" s="33"/>
      <c r="Y53" s="33"/>
      <c r="Z53" s="38"/>
      <c r="AA53" s="31"/>
    </row>
    <row r="54" spans="1:27" s="3" customFormat="1" ht="117" customHeight="1">
      <c r="A54" s="113"/>
      <c r="B54" s="113"/>
      <c r="C54" s="75" t="s">
        <v>93</v>
      </c>
      <c r="D54" s="107"/>
      <c r="E54" s="129"/>
      <c r="F54" s="82" t="s">
        <v>304</v>
      </c>
      <c r="G54" s="77">
        <v>2</v>
      </c>
      <c r="H54" s="77" t="s">
        <v>49</v>
      </c>
      <c r="I54" s="77" t="s">
        <v>233</v>
      </c>
      <c r="J54" s="77" t="s">
        <v>234</v>
      </c>
      <c r="K54" s="77" t="s">
        <v>235</v>
      </c>
      <c r="L54" s="34"/>
      <c r="M54" s="34"/>
      <c r="N54" s="32"/>
      <c r="O54" s="33"/>
      <c r="P54" s="33"/>
      <c r="Q54" s="33"/>
      <c r="R54" s="33"/>
      <c r="S54" s="33"/>
      <c r="T54" s="33"/>
      <c r="U54" s="33"/>
      <c r="V54" s="33"/>
      <c r="W54" s="33"/>
      <c r="X54" s="33"/>
      <c r="Y54" s="33"/>
      <c r="Z54" s="38"/>
      <c r="AA54" s="31"/>
    </row>
    <row r="55" spans="1:27" s="3" customFormat="1" ht="177" customHeight="1">
      <c r="A55" s="113"/>
      <c r="B55" s="113"/>
      <c r="C55" s="75" t="s">
        <v>94</v>
      </c>
      <c r="D55" s="107"/>
      <c r="E55" s="129"/>
      <c r="F55" s="82" t="s">
        <v>296</v>
      </c>
      <c r="G55" s="77">
        <v>2</v>
      </c>
      <c r="H55" s="77" t="s">
        <v>49</v>
      </c>
      <c r="I55" s="77" t="s">
        <v>53</v>
      </c>
      <c r="J55" s="77" t="s">
        <v>95</v>
      </c>
      <c r="K55" s="77" t="s">
        <v>96</v>
      </c>
      <c r="L55" s="34"/>
      <c r="M55" s="34"/>
      <c r="N55" s="32"/>
      <c r="O55" s="33"/>
      <c r="P55" s="33"/>
      <c r="Q55" s="33"/>
      <c r="R55" s="33"/>
      <c r="S55" s="33"/>
      <c r="T55" s="33"/>
      <c r="U55" s="33"/>
      <c r="V55" s="33"/>
      <c r="W55" s="33"/>
      <c r="X55" s="33"/>
      <c r="Y55" s="33"/>
      <c r="Z55" s="38"/>
      <c r="AA55" s="31"/>
    </row>
    <row r="56" spans="1:27" s="3" customFormat="1" ht="201.75" customHeight="1">
      <c r="A56" s="113"/>
      <c r="B56" s="113"/>
      <c r="C56" s="75" t="s">
        <v>236</v>
      </c>
      <c r="D56" s="107" t="s">
        <v>97</v>
      </c>
      <c r="E56" s="122" t="s">
        <v>275</v>
      </c>
      <c r="F56" s="82" t="s">
        <v>305</v>
      </c>
      <c r="G56" s="77">
        <v>2</v>
      </c>
      <c r="H56" s="77" t="s">
        <v>49</v>
      </c>
      <c r="I56" s="77" t="s">
        <v>50</v>
      </c>
      <c r="J56" s="86" t="s">
        <v>320</v>
      </c>
      <c r="K56" s="77" t="s">
        <v>98</v>
      </c>
      <c r="L56" s="34"/>
      <c r="M56" s="34"/>
      <c r="N56" s="32"/>
      <c r="O56" s="33"/>
      <c r="P56" s="33"/>
      <c r="Q56" s="33"/>
      <c r="R56" s="33"/>
      <c r="S56" s="33"/>
      <c r="T56" s="33"/>
      <c r="U56" s="33"/>
      <c r="V56" s="33"/>
      <c r="W56" s="33"/>
      <c r="X56" s="33"/>
      <c r="Y56" s="33"/>
      <c r="Z56" s="38"/>
      <c r="AA56" s="31"/>
    </row>
    <row r="57" spans="1:27" s="3" customFormat="1" ht="192.75" customHeight="1">
      <c r="A57" s="113"/>
      <c r="B57" s="113"/>
      <c r="C57" s="75" t="s">
        <v>237</v>
      </c>
      <c r="D57" s="108"/>
      <c r="E57" s="122"/>
      <c r="F57" s="82" t="s">
        <v>329</v>
      </c>
      <c r="G57" s="77">
        <v>2</v>
      </c>
      <c r="H57" s="77" t="s">
        <v>49</v>
      </c>
      <c r="I57" s="77" t="s">
        <v>238</v>
      </c>
      <c r="J57" s="77" t="s">
        <v>99</v>
      </c>
      <c r="K57" s="77" t="s">
        <v>100</v>
      </c>
      <c r="L57" s="34"/>
      <c r="M57" s="34"/>
      <c r="N57" s="32"/>
      <c r="O57" s="33"/>
      <c r="P57" s="33"/>
      <c r="Q57" s="33"/>
      <c r="R57" s="33"/>
      <c r="S57" s="33"/>
      <c r="T57" s="33"/>
      <c r="U57" s="33"/>
      <c r="V57" s="33"/>
      <c r="W57" s="33"/>
      <c r="X57" s="33"/>
      <c r="Y57" s="33"/>
      <c r="Z57" s="38"/>
      <c r="AA57" s="31"/>
    </row>
    <row r="58" spans="1:27" s="3" customFormat="1" ht="103.5" customHeight="1">
      <c r="A58" s="113"/>
      <c r="B58" s="113"/>
      <c r="C58" s="75" t="s">
        <v>239</v>
      </c>
      <c r="D58" s="107" t="s">
        <v>240</v>
      </c>
      <c r="E58" s="129" t="s">
        <v>276</v>
      </c>
      <c r="F58" s="76" t="s">
        <v>241</v>
      </c>
      <c r="G58" s="77">
        <v>1</v>
      </c>
      <c r="H58" s="77" t="s">
        <v>49</v>
      </c>
      <c r="I58" s="77" t="s">
        <v>242</v>
      </c>
      <c r="J58" s="77" t="s">
        <v>243</v>
      </c>
      <c r="K58" s="77" t="s">
        <v>244</v>
      </c>
      <c r="L58" s="34"/>
      <c r="M58" s="31"/>
      <c r="N58" s="32"/>
      <c r="O58" s="33"/>
      <c r="P58" s="33"/>
      <c r="Q58" s="33"/>
      <c r="R58" s="33"/>
      <c r="S58" s="33"/>
      <c r="T58" s="33"/>
      <c r="U58" s="33"/>
      <c r="V58" s="33"/>
      <c r="W58" s="33"/>
      <c r="X58" s="33"/>
      <c r="Y58" s="33"/>
      <c r="Z58" s="38"/>
      <c r="AA58" s="31"/>
    </row>
    <row r="59" spans="1:27" s="3" customFormat="1" ht="120" customHeight="1">
      <c r="A59" s="113"/>
      <c r="B59" s="113"/>
      <c r="C59" s="75" t="s">
        <v>101</v>
      </c>
      <c r="D59" s="107"/>
      <c r="E59" s="129"/>
      <c r="F59" s="84" t="s">
        <v>297</v>
      </c>
      <c r="G59" s="77">
        <v>1</v>
      </c>
      <c r="H59" s="77" t="s">
        <v>49</v>
      </c>
      <c r="I59" s="77" t="s">
        <v>63</v>
      </c>
      <c r="J59" s="77" t="s">
        <v>89</v>
      </c>
      <c r="K59" s="77" t="s">
        <v>90</v>
      </c>
      <c r="L59" s="34"/>
      <c r="M59" s="31"/>
      <c r="N59" s="32"/>
      <c r="O59" s="33"/>
      <c r="P59" s="33"/>
      <c r="Q59" s="33"/>
      <c r="R59" s="33"/>
      <c r="S59" s="33"/>
      <c r="T59" s="33"/>
      <c r="U59" s="33"/>
      <c r="V59" s="33"/>
      <c r="W59" s="33"/>
      <c r="X59" s="33"/>
      <c r="Y59" s="33"/>
      <c r="Z59" s="38"/>
      <c r="AA59" s="31"/>
    </row>
    <row r="60" spans="1:27" s="3" customFormat="1" ht="111" customHeight="1">
      <c r="A60" s="113"/>
      <c r="B60" s="113"/>
      <c r="C60" s="75" t="s">
        <v>102</v>
      </c>
      <c r="D60" s="107"/>
      <c r="E60" s="129"/>
      <c r="F60" s="82" t="s">
        <v>330</v>
      </c>
      <c r="G60" s="77">
        <v>1</v>
      </c>
      <c r="H60" s="77" t="s">
        <v>49</v>
      </c>
      <c r="I60" s="77" t="s">
        <v>63</v>
      </c>
      <c r="J60" s="77" t="s">
        <v>89</v>
      </c>
      <c r="K60" s="77" t="s">
        <v>90</v>
      </c>
      <c r="L60" s="34"/>
      <c r="M60" s="31"/>
      <c r="N60" s="32"/>
      <c r="O60" s="33"/>
      <c r="P60" s="33"/>
      <c r="Q60" s="33"/>
      <c r="R60" s="33"/>
      <c r="S60" s="33"/>
      <c r="T60" s="33"/>
      <c r="U60" s="33"/>
      <c r="V60" s="33"/>
      <c r="W60" s="33"/>
      <c r="X60" s="33"/>
      <c r="Y60" s="33"/>
      <c r="Z60" s="38"/>
      <c r="AA60" s="31"/>
    </row>
    <row r="61" spans="1:27" s="74" customFormat="1" ht="88.5" customHeight="1">
      <c r="A61" s="113"/>
      <c r="B61" s="113"/>
      <c r="C61" s="75" t="s">
        <v>103</v>
      </c>
      <c r="D61" s="107"/>
      <c r="E61" s="129"/>
      <c r="F61" s="76" t="s">
        <v>245</v>
      </c>
      <c r="G61" s="77">
        <v>2</v>
      </c>
      <c r="H61" s="77" t="s">
        <v>49</v>
      </c>
      <c r="I61" s="77" t="s">
        <v>58</v>
      </c>
      <c r="J61" s="86" t="s">
        <v>325</v>
      </c>
      <c r="K61" s="86" t="s">
        <v>324</v>
      </c>
      <c r="L61" s="69"/>
      <c r="M61" s="70"/>
      <c r="N61" s="71"/>
      <c r="O61" s="72"/>
      <c r="P61" s="72"/>
      <c r="Q61" s="72"/>
      <c r="R61" s="72"/>
      <c r="S61" s="72"/>
      <c r="T61" s="72"/>
      <c r="U61" s="72"/>
      <c r="V61" s="72"/>
      <c r="W61" s="72"/>
      <c r="X61" s="72"/>
      <c r="Y61" s="72"/>
      <c r="Z61" s="73"/>
      <c r="AA61" s="70"/>
    </row>
    <row r="62" spans="1:27" s="3" customFormat="1" ht="96.75" customHeight="1">
      <c r="A62" s="113"/>
      <c r="B62" s="113"/>
      <c r="C62" s="75" t="s">
        <v>246</v>
      </c>
      <c r="D62" s="107" t="s">
        <v>106</v>
      </c>
      <c r="E62" s="129" t="s">
        <v>277</v>
      </c>
      <c r="F62" s="83" t="s">
        <v>306</v>
      </c>
      <c r="G62" s="77">
        <v>1.5</v>
      </c>
      <c r="H62" s="77" t="s">
        <v>49</v>
      </c>
      <c r="I62" s="77" t="s">
        <v>107</v>
      </c>
      <c r="J62" s="77" t="s">
        <v>108</v>
      </c>
      <c r="K62" s="77" t="s">
        <v>109</v>
      </c>
      <c r="L62" s="34"/>
      <c r="M62" s="34"/>
      <c r="N62" s="32"/>
      <c r="O62" s="33"/>
      <c r="P62" s="33"/>
      <c r="Q62" s="33"/>
      <c r="R62" s="33"/>
      <c r="S62" s="33"/>
      <c r="T62" s="33"/>
      <c r="U62" s="33"/>
      <c r="V62" s="33"/>
      <c r="W62" s="33"/>
      <c r="X62" s="33"/>
      <c r="Y62" s="33"/>
      <c r="Z62" s="38"/>
      <c r="AA62" s="31"/>
    </row>
    <row r="63" spans="1:27" s="3" customFormat="1" ht="102.75" customHeight="1">
      <c r="A63" s="113"/>
      <c r="B63" s="113"/>
      <c r="C63" s="75" t="s">
        <v>110</v>
      </c>
      <c r="D63" s="108"/>
      <c r="E63" s="129"/>
      <c r="F63" s="83" t="s">
        <v>298</v>
      </c>
      <c r="G63" s="77">
        <v>1</v>
      </c>
      <c r="H63" s="77" t="s">
        <v>49</v>
      </c>
      <c r="I63" s="77" t="s">
        <v>107</v>
      </c>
      <c r="J63" s="77" t="s">
        <v>108</v>
      </c>
      <c r="K63" s="77" t="s">
        <v>109</v>
      </c>
      <c r="L63" s="34"/>
      <c r="M63" s="34"/>
      <c r="N63" s="32"/>
      <c r="O63" s="33"/>
      <c r="P63" s="33"/>
      <c r="Q63" s="33"/>
      <c r="R63" s="33"/>
      <c r="S63" s="33"/>
      <c r="T63" s="33"/>
      <c r="U63" s="33"/>
      <c r="V63" s="33"/>
      <c r="W63" s="33"/>
      <c r="X63" s="33"/>
      <c r="Y63" s="33"/>
      <c r="Z63" s="38"/>
      <c r="AA63" s="31"/>
    </row>
    <row r="64" spans="1:27" s="3" customFormat="1" ht="120.75" customHeight="1">
      <c r="A64" s="113"/>
      <c r="B64" s="113"/>
      <c r="C64" s="75" t="s">
        <v>111</v>
      </c>
      <c r="D64" s="108"/>
      <c r="E64" s="129"/>
      <c r="F64" s="78" t="s">
        <v>112</v>
      </c>
      <c r="G64" s="77">
        <v>1</v>
      </c>
      <c r="H64" s="77" t="s">
        <v>49</v>
      </c>
      <c r="I64" s="77" t="s">
        <v>113</v>
      </c>
      <c r="J64" s="77" t="s">
        <v>114</v>
      </c>
      <c r="K64" s="77" t="s">
        <v>115</v>
      </c>
      <c r="L64" s="34"/>
      <c r="M64" s="34"/>
      <c r="N64" s="32"/>
      <c r="O64" s="33"/>
      <c r="P64" s="33"/>
      <c r="Q64" s="33"/>
      <c r="R64" s="33"/>
      <c r="S64" s="33"/>
      <c r="T64" s="33"/>
      <c r="U64" s="33"/>
      <c r="V64" s="33"/>
      <c r="W64" s="33"/>
      <c r="X64" s="33"/>
      <c r="Y64" s="33"/>
      <c r="Z64" s="38"/>
      <c r="AA64" s="31"/>
    </row>
    <row r="65" spans="1:27" s="3" customFormat="1" ht="87.75" customHeight="1">
      <c r="A65" s="113"/>
      <c r="B65" s="113"/>
      <c r="C65" s="75" t="s">
        <v>116</v>
      </c>
      <c r="D65" s="108"/>
      <c r="E65" s="129"/>
      <c r="F65" s="78" t="s">
        <v>117</v>
      </c>
      <c r="G65" s="77">
        <v>1.5</v>
      </c>
      <c r="H65" s="77" t="s">
        <v>49</v>
      </c>
      <c r="I65" s="77" t="s">
        <v>113</v>
      </c>
      <c r="J65" s="77" t="s">
        <v>247</v>
      </c>
      <c r="K65" s="77" t="s">
        <v>109</v>
      </c>
      <c r="L65" s="34"/>
      <c r="M65" s="34"/>
      <c r="N65" s="32"/>
      <c r="O65" s="33"/>
      <c r="P65" s="33"/>
      <c r="Q65" s="33"/>
      <c r="R65" s="33"/>
      <c r="S65" s="33"/>
      <c r="T65" s="33"/>
      <c r="U65" s="33"/>
      <c r="V65" s="33"/>
      <c r="W65" s="33"/>
      <c r="X65" s="33"/>
      <c r="Y65" s="33"/>
      <c r="Z65" s="38"/>
      <c r="AA65" s="31"/>
    </row>
    <row r="66" spans="1:27" s="3" customFormat="1" ht="85.5" customHeight="1">
      <c r="A66" s="113"/>
      <c r="B66" s="113"/>
      <c r="C66" s="75" t="s">
        <v>248</v>
      </c>
      <c r="D66" s="107" t="s">
        <v>48</v>
      </c>
      <c r="E66" s="122" t="s">
        <v>278</v>
      </c>
      <c r="F66" s="83" t="s">
        <v>299</v>
      </c>
      <c r="G66" s="77">
        <v>1.5</v>
      </c>
      <c r="H66" s="77" t="s">
        <v>49</v>
      </c>
      <c r="I66" s="77" t="s">
        <v>63</v>
      </c>
      <c r="J66" s="77" t="s">
        <v>64</v>
      </c>
      <c r="K66" s="77" t="s">
        <v>65</v>
      </c>
      <c r="L66" s="34"/>
      <c r="M66" s="34"/>
      <c r="N66" s="32"/>
      <c r="O66" s="33"/>
      <c r="P66" s="33"/>
      <c r="Q66" s="33"/>
      <c r="R66" s="33"/>
      <c r="S66" s="33"/>
      <c r="T66" s="33"/>
      <c r="U66" s="33"/>
      <c r="V66" s="33"/>
      <c r="W66" s="33"/>
      <c r="X66" s="33"/>
      <c r="Y66" s="33"/>
      <c r="Z66" s="38"/>
      <c r="AA66" s="31"/>
    </row>
    <row r="67" spans="1:27" s="4" customFormat="1" ht="78" customHeight="1">
      <c r="A67" s="113"/>
      <c r="B67" s="113"/>
      <c r="C67" s="75" t="s">
        <v>118</v>
      </c>
      <c r="D67" s="107"/>
      <c r="E67" s="122"/>
      <c r="F67" s="78" t="s">
        <v>119</v>
      </c>
      <c r="G67" s="77">
        <v>1.5</v>
      </c>
      <c r="H67" s="77" t="s">
        <v>49</v>
      </c>
      <c r="I67" s="77" t="s">
        <v>63</v>
      </c>
      <c r="J67" s="77" t="s">
        <v>64</v>
      </c>
      <c r="K67" s="77" t="s">
        <v>65</v>
      </c>
      <c r="L67" s="34"/>
      <c r="M67" s="34"/>
      <c r="N67" s="32"/>
      <c r="O67" s="33"/>
      <c r="P67" s="33"/>
      <c r="Q67" s="31"/>
      <c r="R67" s="31"/>
      <c r="S67" s="31"/>
      <c r="T67" s="31"/>
      <c r="U67" s="31"/>
      <c r="V67" s="31"/>
      <c r="W67" s="31"/>
      <c r="X67" s="31"/>
      <c r="Y67" s="31"/>
      <c r="Z67" s="38"/>
      <c r="AA67" s="31"/>
    </row>
    <row r="68" spans="1:27" s="3" customFormat="1" ht="60" customHeight="1">
      <c r="A68" s="113"/>
      <c r="B68" s="113"/>
      <c r="C68" s="75" t="s">
        <v>120</v>
      </c>
      <c r="D68" s="107"/>
      <c r="E68" s="122"/>
      <c r="F68" s="78" t="s">
        <v>279</v>
      </c>
      <c r="G68" s="77">
        <v>2</v>
      </c>
      <c r="H68" s="77" t="s">
        <v>49</v>
      </c>
      <c r="I68" s="77" t="s">
        <v>63</v>
      </c>
      <c r="J68" s="77" t="s">
        <v>64</v>
      </c>
      <c r="K68" s="77" t="s">
        <v>65</v>
      </c>
      <c r="L68" s="34"/>
      <c r="M68" s="34"/>
      <c r="N68" s="32"/>
      <c r="O68" s="33"/>
      <c r="P68" s="33"/>
      <c r="Q68" s="33"/>
      <c r="R68" s="33"/>
      <c r="S68" s="33"/>
      <c r="T68" s="33"/>
      <c r="U68" s="33"/>
      <c r="V68" s="33"/>
      <c r="W68" s="33"/>
      <c r="X68" s="33"/>
      <c r="Y68" s="33"/>
      <c r="Z68" s="38"/>
      <c r="AA68" s="31"/>
    </row>
    <row r="69" spans="1:27" s="3" customFormat="1" ht="72.75" customHeight="1">
      <c r="A69" s="113"/>
      <c r="B69" s="113"/>
      <c r="C69" s="75" t="s">
        <v>249</v>
      </c>
      <c r="D69" s="107" t="s">
        <v>121</v>
      </c>
      <c r="E69" s="122" t="s">
        <v>280</v>
      </c>
      <c r="F69" s="83" t="s">
        <v>307</v>
      </c>
      <c r="G69" s="77">
        <v>1.5</v>
      </c>
      <c r="H69" s="77" t="s">
        <v>49</v>
      </c>
      <c r="I69" s="77" t="s">
        <v>122</v>
      </c>
      <c r="J69" s="77" t="s">
        <v>123</v>
      </c>
      <c r="K69" s="77" t="s">
        <v>124</v>
      </c>
      <c r="L69" s="34"/>
      <c r="M69" s="34"/>
      <c r="N69" s="32"/>
      <c r="O69" s="33"/>
      <c r="P69" s="33"/>
      <c r="Q69" s="33"/>
      <c r="R69" s="33"/>
      <c r="S69" s="33"/>
      <c r="T69" s="33"/>
      <c r="U69" s="33"/>
      <c r="V69" s="33"/>
      <c r="W69" s="33"/>
      <c r="X69" s="33"/>
      <c r="Y69" s="33"/>
      <c r="Z69" s="38"/>
      <c r="AA69" s="31"/>
    </row>
    <row r="70" spans="1:27" s="3" customFormat="1" ht="71.25" customHeight="1">
      <c r="A70" s="113"/>
      <c r="B70" s="113"/>
      <c r="C70" s="75" t="s">
        <v>125</v>
      </c>
      <c r="D70" s="107"/>
      <c r="E70" s="122"/>
      <c r="F70" s="83" t="s">
        <v>308</v>
      </c>
      <c r="G70" s="77">
        <v>1.5</v>
      </c>
      <c r="H70" s="77" t="s">
        <v>49</v>
      </c>
      <c r="I70" s="77" t="s">
        <v>122</v>
      </c>
      <c r="J70" s="77" t="s">
        <v>123</v>
      </c>
      <c r="K70" s="77" t="s">
        <v>124</v>
      </c>
      <c r="L70" s="34"/>
      <c r="M70" s="34"/>
      <c r="N70" s="32"/>
      <c r="O70" s="33"/>
      <c r="P70" s="33"/>
      <c r="Q70" s="33"/>
      <c r="R70" s="33"/>
      <c r="S70" s="33"/>
      <c r="T70" s="33"/>
      <c r="U70" s="33"/>
      <c r="V70" s="33"/>
      <c r="W70" s="33"/>
      <c r="X70" s="33"/>
      <c r="Y70" s="33"/>
      <c r="Z70" s="38"/>
      <c r="AA70" s="31"/>
    </row>
    <row r="71" spans="1:27" s="3" customFormat="1" ht="58.5" customHeight="1">
      <c r="A71" s="113"/>
      <c r="B71" s="113"/>
      <c r="C71" s="75" t="s">
        <v>126</v>
      </c>
      <c r="D71" s="107"/>
      <c r="E71" s="122"/>
      <c r="F71" s="78" t="s">
        <v>281</v>
      </c>
      <c r="G71" s="77">
        <v>1</v>
      </c>
      <c r="H71" s="77" t="s">
        <v>49</v>
      </c>
      <c r="I71" s="77" t="s">
        <v>58</v>
      </c>
      <c r="J71" s="77" t="s">
        <v>59</v>
      </c>
      <c r="K71" s="77" t="s">
        <v>60</v>
      </c>
      <c r="L71" s="34"/>
      <c r="M71" s="34"/>
      <c r="N71" s="32"/>
      <c r="O71" s="33"/>
      <c r="P71" s="33"/>
      <c r="Q71" s="33"/>
      <c r="R71" s="33"/>
      <c r="S71" s="33"/>
      <c r="T71" s="33"/>
      <c r="U71" s="33"/>
      <c r="V71" s="33"/>
      <c r="W71" s="33"/>
      <c r="X71" s="33"/>
      <c r="Y71" s="33"/>
      <c r="Z71" s="38"/>
      <c r="AA71" s="31"/>
    </row>
    <row r="72" spans="1:27" s="3" customFormat="1" ht="122.25" customHeight="1">
      <c r="A72" s="113"/>
      <c r="B72" s="113"/>
      <c r="C72" s="75" t="s">
        <v>250</v>
      </c>
      <c r="D72" s="107" t="s">
        <v>127</v>
      </c>
      <c r="E72" s="126" t="s">
        <v>282</v>
      </c>
      <c r="F72" s="83" t="s">
        <v>309</v>
      </c>
      <c r="G72" s="77">
        <v>2</v>
      </c>
      <c r="H72" s="77" t="s">
        <v>49</v>
      </c>
      <c r="I72" s="77" t="s">
        <v>107</v>
      </c>
      <c r="J72" s="77" t="s">
        <v>128</v>
      </c>
      <c r="K72" s="77" t="s">
        <v>129</v>
      </c>
      <c r="L72" s="34"/>
      <c r="M72" s="34"/>
      <c r="N72" s="32"/>
      <c r="O72" s="33"/>
      <c r="P72" s="33"/>
      <c r="Q72" s="33"/>
      <c r="R72" s="33"/>
      <c r="S72" s="33"/>
      <c r="T72" s="33"/>
      <c r="U72" s="33"/>
      <c r="V72" s="33"/>
      <c r="W72" s="33"/>
      <c r="X72" s="33"/>
      <c r="Y72" s="33"/>
      <c r="Z72" s="38"/>
      <c r="AA72" s="31"/>
    </row>
    <row r="73" spans="1:27" s="3" customFormat="1" ht="117.75" customHeight="1">
      <c r="A73" s="113"/>
      <c r="B73" s="113"/>
      <c r="C73" s="75" t="s">
        <v>130</v>
      </c>
      <c r="D73" s="107"/>
      <c r="E73" s="127"/>
      <c r="F73" s="78" t="s">
        <v>251</v>
      </c>
      <c r="G73" s="77">
        <v>2</v>
      </c>
      <c r="H73" s="77" t="s">
        <v>49</v>
      </c>
      <c r="I73" s="77" t="s">
        <v>107</v>
      </c>
      <c r="J73" s="77" t="s">
        <v>128</v>
      </c>
      <c r="K73" s="77" t="s">
        <v>129</v>
      </c>
      <c r="L73" s="34"/>
      <c r="M73" s="34"/>
      <c r="N73" s="32"/>
      <c r="O73" s="33"/>
      <c r="P73" s="33"/>
      <c r="Q73" s="33"/>
      <c r="R73" s="33"/>
      <c r="S73" s="33"/>
      <c r="T73" s="33"/>
      <c r="U73" s="33"/>
      <c r="V73" s="33"/>
      <c r="W73" s="33"/>
      <c r="X73" s="33"/>
      <c r="Y73" s="33"/>
      <c r="Z73" s="38"/>
      <c r="AA73" s="31"/>
    </row>
    <row r="74" spans="1:27" s="3" customFormat="1" ht="138" customHeight="1">
      <c r="A74" s="113"/>
      <c r="B74" s="113"/>
      <c r="C74" s="75" t="s">
        <v>131</v>
      </c>
      <c r="D74" s="107"/>
      <c r="E74" s="128"/>
      <c r="F74" s="78" t="s">
        <v>252</v>
      </c>
      <c r="G74" s="77">
        <v>1</v>
      </c>
      <c r="H74" s="77" t="s">
        <v>49</v>
      </c>
      <c r="I74" s="77" t="s">
        <v>107</v>
      </c>
      <c r="J74" s="77" t="s">
        <v>128</v>
      </c>
      <c r="K74" s="77" t="s">
        <v>129</v>
      </c>
      <c r="L74" s="34"/>
      <c r="M74" s="34"/>
      <c r="N74" s="32"/>
      <c r="O74" s="33"/>
      <c r="P74" s="33"/>
      <c r="Q74" s="33"/>
      <c r="R74" s="33"/>
      <c r="S74" s="33"/>
      <c r="T74" s="33"/>
      <c r="U74" s="33"/>
      <c r="V74" s="33"/>
      <c r="W74" s="33"/>
      <c r="X74" s="33"/>
      <c r="Y74" s="33"/>
      <c r="Z74" s="38"/>
      <c r="AA74" s="31"/>
    </row>
    <row r="75" spans="1:27" s="3" customFormat="1" ht="100.5" customHeight="1">
      <c r="A75" s="113"/>
      <c r="B75" s="113"/>
      <c r="C75" s="75" t="s">
        <v>253</v>
      </c>
      <c r="D75" s="104" t="s">
        <v>286</v>
      </c>
      <c r="E75" s="145" t="s">
        <v>287</v>
      </c>
      <c r="F75" s="78" t="s">
        <v>254</v>
      </c>
      <c r="G75" s="77">
        <v>1</v>
      </c>
      <c r="H75" s="77" t="s">
        <v>49</v>
      </c>
      <c r="I75" s="77" t="s">
        <v>58</v>
      </c>
      <c r="J75" s="77" t="s">
        <v>132</v>
      </c>
      <c r="K75" s="77" t="s">
        <v>133</v>
      </c>
      <c r="L75" s="34"/>
      <c r="M75" s="34"/>
      <c r="N75" s="32"/>
      <c r="O75" s="33"/>
      <c r="P75" s="33"/>
      <c r="Q75" s="33"/>
      <c r="R75" s="33"/>
      <c r="S75" s="33"/>
      <c r="T75" s="33"/>
      <c r="U75" s="33"/>
      <c r="V75" s="33"/>
      <c r="W75" s="33"/>
      <c r="X75" s="33"/>
      <c r="Y75" s="33"/>
      <c r="Z75" s="38"/>
      <c r="AA75" s="31"/>
    </row>
    <row r="76" spans="1:27" s="3" customFormat="1" ht="116.25" customHeight="1">
      <c r="A76" s="113"/>
      <c r="B76" s="113"/>
      <c r="C76" s="75" t="s">
        <v>255</v>
      </c>
      <c r="D76" s="123"/>
      <c r="E76" s="146"/>
      <c r="F76" s="78" t="s">
        <v>134</v>
      </c>
      <c r="G76" s="77">
        <v>1</v>
      </c>
      <c r="H76" s="77" t="s">
        <v>49</v>
      </c>
      <c r="I76" s="77" t="s">
        <v>68</v>
      </c>
      <c r="J76" s="77" t="s">
        <v>135</v>
      </c>
      <c r="K76" s="77" t="s">
        <v>136</v>
      </c>
      <c r="L76" s="34"/>
      <c r="M76" s="34"/>
      <c r="N76" s="32"/>
      <c r="O76" s="33"/>
      <c r="P76" s="33"/>
      <c r="Q76" s="33"/>
      <c r="R76" s="33"/>
      <c r="S76" s="33"/>
      <c r="T76" s="33"/>
      <c r="U76" s="33"/>
      <c r="V76" s="33"/>
      <c r="W76" s="33"/>
      <c r="X76" s="33"/>
      <c r="Y76" s="33"/>
      <c r="Z76" s="38"/>
      <c r="AA76" s="31"/>
    </row>
    <row r="77" spans="1:27" s="3" customFormat="1" ht="102.75" customHeight="1">
      <c r="A77" s="113"/>
      <c r="B77" s="113"/>
      <c r="C77" s="75" t="s">
        <v>137</v>
      </c>
      <c r="D77" s="123"/>
      <c r="E77" s="146"/>
      <c r="F77" s="83" t="s">
        <v>310</v>
      </c>
      <c r="G77" s="77">
        <v>1</v>
      </c>
      <c r="H77" s="77" t="s">
        <v>49</v>
      </c>
      <c r="I77" s="77" t="s">
        <v>58</v>
      </c>
      <c r="J77" s="77" t="s">
        <v>86</v>
      </c>
      <c r="K77" s="77" t="s">
        <v>87</v>
      </c>
      <c r="L77" s="34"/>
      <c r="M77" s="34"/>
      <c r="N77" s="32"/>
      <c r="O77" s="33"/>
      <c r="P77" s="33"/>
      <c r="Q77" s="33"/>
      <c r="R77" s="33"/>
      <c r="S77" s="33"/>
      <c r="T77" s="33"/>
      <c r="U77" s="33"/>
      <c r="V77" s="33"/>
      <c r="W77" s="33"/>
      <c r="X77" s="33"/>
      <c r="Y77" s="33"/>
      <c r="Z77" s="38"/>
      <c r="AA77" s="31"/>
    </row>
    <row r="78" spans="1:27" s="3" customFormat="1" ht="100.5" customHeight="1">
      <c r="A78" s="113"/>
      <c r="B78" s="114"/>
      <c r="C78" s="75" t="s">
        <v>138</v>
      </c>
      <c r="D78" s="124"/>
      <c r="E78" s="147"/>
      <c r="F78" s="78" t="s">
        <v>288</v>
      </c>
      <c r="G78" s="77">
        <v>1</v>
      </c>
      <c r="H78" s="77" t="s">
        <v>49</v>
      </c>
      <c r="I78" s="77" t="s">
        <v>58</v>
      </c>
      <c r="J78" s="77" t="s">
        <v>104</v>
      </c>
      <c r="K78" s="77" t="s">
        <v>105</v>
      </c>
      <c r="L78" s="34"/>
      <c r="M78" s="34"/>
      <c r="N78" s="32"/>
      <c r="O78" s="33"/>
      <c r="P78" s="33"/>
      <c r="Q78" s="33"/>
      <c r="R78" s="33"/>
      <c r="S78" s="33"/>
      <c r="T78" s="33"/>
      <c r="U78" s="33"/>
      <c r="V78" s="33"/>
      <c r="W78" s="33"/>
      <c r="X78" s="33"/>
      <c r="Y78" s="33"/>
      <c r="Z78" s="38"/>
      <c r="AA78" s="31"/>
    </row>
    <row r="79" spans="1:27" s="4" customFormat="1" ht="93.75" customHeight="1">
      <c r="A79" s="113"/>
      <c r="B79" s="112" t="s">
        <v>139</v>
      </c>
      <c r="C79" s="75" t="s">
        <v>256</v>
      </c>
      <c r="D79" s="107" t="s">
        <v>140</v>
      </c>
      <c r="E79" s="122" t="s">
        <v>283</v>
      </c>
      <c r="F79" s="85" t="s">
        <v>313</v>
      </c>
      <c r="G79" s="77">
        <v>1.5</v>
      </c>
      <c r="H79" s="77" t="s">
        <v>49</v>
      </c>
      <c r="I79" s="77" t="s">
        <v>63</v>
      </c>
      <c r="J79" s="77" t="s">
        <v>64</v>
      </c>
      <c r="K79" s="77" t="s">
        <v>65</v>
      </c>
      <c r="L79" s="34"/>
      <c r="M79" s="47"/>
      <c r="N79" s="32"/>
      <c r="O79" s="31"/>
      <c r="P79" s="31"/>
      <c r="Q79" s="31"/>
      <c r="R79" s="31"/>
      <c r="S79" s="31"/>
      <c r="T79" s="31"/>
      <c r="U79" s="31"/>
      <c r="V79" s="31"/>
      <c r="W79" s="31"/>
      <c r="X79" s="31"/>
      <c r="Y79" s="31"/>
      <c r="Z79" s="38"/>
      <c r="AA79" s="31"/>
    </row>
    <row r="80" spans="1:27" s="4" customFormat="1" ht="78" customHeight="1">
      <c r="A80" s="113"/>
      <c r="B80" s="113"/>
      <c r="C80" s="75" t="s">
        <v>257</v>
      </c>
      <c r="D80" s="107"/>
      <c r="E80" s="122"/>
      <c r="F80" s="85" t="s">
        <v>314</v>
      </c>
      <c r="G80" s="77">
        <v>1.5</v>
      </c>
      <c r="H80" s="77" t="s">
        <v>49</v>
      </c>
      <c r="I80" s="77" t="s">
        <v>258</v>
      </c>
      <c r="J80" s="86" t="s">
        <v>259</v>
      </c>
      <c r="K80" s="77" t="s">
        <v>260</v>
      </c>
      <c r="L80" s="34"/>
      <c r="M80" s="48"/>
      <c r="N80" s="32"/>
      <c r="O80" s="31"/>
      <c r="P80" s="31"/>
      <c r="Q80" s="31"/>
      <c r="R80" s="31"/>
      <c r="S80" s="31"/>
      <c r="T80" s="31"/>
      <c r="U80" s="31"/>
      <c r="V80" s="31"/>
      <c r="W80" s="31"/>
      <c r="X80" s="31"/>
      <c r="Y80" s="31"/>
      <c r="Z80" s="38"/>
      <c r="AA80" s="31"/>
    </row>
    <row r="81" spans="1:27" s="3" customFormat="1" ht="79.5" customHeight="1">
      <c r="A81" s="113"/>
      <c r="B81" s="113"/>
      <c r="C81" s="75" t="s">
        <v>261</v>
      </c>
      <c r="D81" s="107" t="s">
        <v>140</v>
      </c>
      <c r="E81" s="122" t="s">
        <v>284</v>
      </c>
      <c r="F81" s="82" t="s">
        <v>312</v>
      </c>
      <c r="G81" s="77">
        <v>1.5</v>
      </c>
      <c r="H81" s="77" t="s">
        <v>49</v>
      </c>
      <c r="I81" s="77" t="s">
        <v>50</v>
      </c>
      <c r="J81" s="77" t="s">
        <v>141</v>
      </c>
      <c r="K81" s="77" t="s">
        <v>142</v>
      </c>
      <c r="L81" s="34"/>
      <c r="M81" s="34"/>
      <c r="N81" s="32"/>
      <c r="O81" s="33"/>
      <c r="P81" s="33"/>
      <c r="Q81" s="33"/>
      <c r="R81" s="33"/>
      <c r="S81" s="33"/>
      <c r="T81" s="33"/>
      <c r="U81" s="33"/>
      <c r="V81" s="33"/>
      <c r="W81" s="33"/>
      <c r="X81" s="33"/>
      <c r="Y81" s="33"/>
      <c r="Z81" s="38"/>
      <c r="AA81" s="31"/>
    </row>
    <row r="82" spans="1:27" s="3" customFormat="1" ht="132.75" customHeight="1">
      <c r="A82" s="113"/>
      <c r="B82" s="113"/>
      <c r="C82" s="75" t="s">
        <v>262</v>
      </c>
      <c r="D82" s="107"/>
      <c r="E82" s="122"/>
      <c r="F82" s="85" t="s">
        <v>311</v>
      </c>
      <c r="G82" s="77">
        <v>1.5</v>
      </c>
      <c r="H82" s="77" t="s">
        <v>49</v>
      </c>
      <c r="I82" s="77" t="s">
        <v>68</v>
      </c>
      <c r="J82" s="77" t="s">
        <v>143</v>
      </c>
      <c r="K82" s="77" t="s">
        <v>144</v>
      </c>
      <c r="L82" s="34"/>
      <c r="M82" s="34"/>
      <c r="N82" s="32"/>
      <c r="O82" s="33"/>
      <c r="P82" s="33"/>
      <c r="Q82" s="33"/>
      <c r="R82" s="33"/>
      <c r="S82" s="33"/>
      <c r="T82" s="33"/>
      <c r="U82" s="33"/>
      <c r="V82" s="33"/>
      <c r="W82" s="33"/>
      <c r="X82" s="33"/>
      <c r="Y82" s="33"/>
      <c r="Z82" s="38"/>
      <c r="AA82" s="31"/>
    </row>
    <row r="83" spans="1:27" s="3" customFormat="1" ht="43.5" customHeight="1">
      <c r="A83" s="114"/>
      <c r="B83" s="98" t="s">
        <v>145</v>
      </c>
      <c r="C83" s="99"/>
      <c r="D83" s="99"/>
      <c r="E83" s="99"/>
      <c r="F83" s="100"/>
      <c r="G83" s="32">
        <f>SUM(G35:G82)</f>
        <v>68</v>
      </c>
      <c r="H83" s="39"/>
      <c r="I83" s="39"/>
      <c r="J83" s="39"/>
      <c r="K83" s="39"/>
      <c r="L83" s="49"/>
      <c r="M83" s="50"/>
      <c r="N83" s="32"/>
      <c r="O83" s="49"/>
      <c r="P83" s="49"/>
      <c r="Q83" s="101"/>
      <c r="R83" s="101"/>
      <c r="S83" s="101"/>
      <c r="T83" s="101"/>
      <c r="U83" s="101"/>
      <c r="V83" s="101"/>
      <c r="W83" s="101"/>
      <c r="X83" s="101"/>
      <c r="Y83" s="101"/>
      <c r="Z83" s="65"/>
      <c r="AA83" s="31"/>
    </row>
    <row r="84" spans="1:27" ht="44.25" customHeight="1">
      <c r="A84" s="135" t="s">
        <v>28</v>
      </c>
      <c r="B84" s="136"/>
      <c r="C84" s="115" t="s">
        <v>29</v>
      </c>
      <c r="D84" s="139" t="s">
        <v>31</v>
      </c>
      <c r="E84" s="140"/>
      <c r="F84" s="141"/>
      <c r="G84" s="102" t="s">
        <v>33</v>
      </c>
      <c r="H84" s="102" t="s">
        <v>34</v>
      </c>
      <c r="I84" s="115" t="s">
        <v>35</v>
      </c>
      <c r="J84" s="115" t="s">
        <v>36</v>
      </c>
      <c r="K84" s="115" t="s">
        <v>37</v>
      </c>
      <c r="L84" s="97" t="s">
        <v>38</v>
      </c>
      <c r="M84" s="97" t="s">
        <v>39</v>
      </c>
      <c r="N84" s="133"/>
      <c r="O84" s="133"/>
      <c r="P84" s="133" t="s">
        <v>42</v>
      </c>
      <c r="Q84" s="97" t="s">
        <v>43</v>
      </c>
      <c r="R84" s="97"/>
      <c r="S84" s="97"/>
      <c r="T84" s="97"/>
      <c r="U84" s="97"/>
      <c r="V84" s="97"/>
      <c r="W84" s="97"/>
      <c r="X84" s="97"/>
      <c r="Y84" s="97"/>
      <c r="Z84" s="97"/>
      <c r="AA84" s="31"/>
    </row>
    <row r="85" spans="1:27" ht="42" customHeight="1">
      <c r="A85" s="137"/>
      <c r="B85" s="138"/>
      <c r="C85" s="116"/>
      <c r="D85" s="142"/>
      <c r="E85" s="143"/>
      <c r="F85" s="144"/>
      <c r="G85" s="102"/>
      <c r="H85" s="102"/>
      <c r="I85" s="116"/>
      <c r="J85" s="116"/>
      <c r="K85" s="116"/>
      <c r="L85" s="132"/>
      <c r="M85" s="97"/>
      <c r="N85" s="134"/>
      <c r="O85" s="134"/>
      <c r="P85" s="134"/>
      <c r="Q85" s="22">
        <v>1</v>
      </c>
      <c r="R85" s="22">
        <v>2</v>
      </c>
      <c r="S85" s="22">
        <v>3</v>
      </c>
      <c r="T85" s="22">
        <v>4</v>
      </c>
      <c r="U85" s="22">
        <v>5</v>
      </c>
      <c r="V85" s="22">
        <v>6</v>
      </c>
      <c r="W85" s="22">
        <v>7</v>
      </c>
      <c r="X85" s="22">
        <v>8</v>
      </c>
      <c r="Y85" s="22">
        <v>9</v>
      </c>
      <c r="Z85" s="66" t="s">
        <v>146</v>
      </c>
      <c r="AA85" s="31"/>
    </row>
    <row r="86" spans="1:27" s="3" customFormat="1" ht="42.95" customHeight="1">
      <c r="A86" s="112" t="s">
        <v>147</v>
      </c>
      <c r="B86" s="112" t="s">
        <v>148</v>
      </c>
      <c r="C86" s="81" t="s">
        <v>149</v>
      </c>
      <c r="D86" s="87" t="s">
        <v>150</v>
      </c>
      <c r="E86" s="88"/>
      <c r="F86" s="89"/>
      <c r="G86" s="41">
        <v>1</v>
      </c>
      <c r="H86" s="77" t="s">
        <v>49</v>
      </c>
      <c r="I86" s="77" t="s">
        <v>107</v>
      </c>
      <c r="J86" s="77" t="s">
        <v>151</v>
      </c>
      <c r="K86" s="77" t="s">
        <v>152</v>
      </c>
      <c r="L86" s="52"/>
      <c r="M86" s="34"/>
      <c r="N86" s="53"/>
      <c r="O86" s="53"/>
      <c r="P86" s="54"/>
      <c r="Q86" s="33"/>
      <c r="R86" s="33"/>
      <c r="S86" s="33"/>
      <c r="T86" s="33"/>
      <c r="U86" s="33"/>
      <c r="V86" s="33"/>
      <c r="W86" s="33"/>
      <c r="X86" s="33"/>
      <c r="Y86" s="33"/>
      <c r="Z86" s="38"/>
      <c r="AA86" s="31"/>
    </row>
    <row r="87" spans="1:27" s="3" customFormat="1" ht="42.95" customHeight="1">
      <c r="A87" s="113"/>
      <c r="B87" s="113"/>
      <c r="C87" s="81" t="s">
        <v>153</v>
      </c>
      <c r="D87" s="87" t="s">
        <v>154</v>
      </c>
      <c r="E87" s="88"/>
      <c r="F87" s="89"/>
      <c r="G87" s="41">
        <v>1</v>
      </c>
      <c r="H87" s="77" t="s">
        <v>49</v>
      </c>
      <c r="I87" s="77" t="s">
        <v>107</v>
      </c>
      <c r="J87" s="77" t="s">
        <v>155</v>
      </c>
      <c r="K87" s="77" t="s">
        <v>156</v>
      </c>
      <c r="L87" s="52"/>
      <c r="M87" s="35"/>
      <c r="N87" s="53"/>
      <c r="O87" s="53"/>
      <c r="P87" s="54"/>
      <c r="Q87" s="33"/>
      <c r="R87" s="33"/>
      <c r="S87" s="33"/>
      <c r="T87" s="33"/>
      <c r="U87" s="33"/>
      <c r="V87" s="33"/>
      <c r="W87" s="33"/>
      <c r="X87" s="33"/>
      <c r="Y87" s="33"/>
      <c r="Z87" s="38"/>
      <c r="AA87" s="31"/>
    </row>
    <row r="88" spans="1:27" s="3" customFormat="1" ht="42.95" customHeight="1">
      <c r="A88" s="113"/>
      <c r="B88" s="113"/>
      <c r="C88" s="81" t="s">
        <v>157</v>
      </c>
      <c r="D88" s="87" t="s">
        <v>158</v>
      </c>
      <c r="E88" s="88"/>
      <c r="F88" s="89"/>
      <c r="G88" s="41">
        <v>1</v>
      </c>
      <c r="H88" s="77" t="s">
        <v>49</v>
      </c>
      <c r="I88" s="77" t="s">
        <v>107</v>
      </c>
      <c r="J88" s="77" t="s">
        <v>155</v>
      </c>
      <c r="K88" s="77" t="s">
        <v>156</v>
      </c>
      <c r="L88" s="52"/>
      <c r="M88" s="31"/>
      <c r="N88" s="53"/>
      <c r="O88" s="53"/>
      <c r="P88" s="54"/>
      <c r="Q88" s="33"/>
      <c r="R88" s="33"/>
      <c r="S88" s="33"/>
      <c r="T88" s="33"/>
      <c r="U88" s="33"/>
      <c r="V88" s="33"/>
      <c r="W88" s="33"/>
      <c r="X88" s="33"/>
      <c r="Y88" s="33"/>
      <c r="Z88" s="38"/>
      <c r="AA88" s="31"/>
    </row>
    <row r="89" spans="1:27" s="3" customFormat="1" ht="42.95" customHeight="1">
      <c r="A89" s="113"/>
      <c r="B89" s="113"/>
      <c r="C89" s="81" t="s">
        <v>159</v>
      </c>
      <c r="D89" s="87" t="s">
        <v>160</v>
      </c>
      <c r="E89" s="88"/>
      <c r="F89" s="89"/>
      <c r="G89" s="41">
        <v>1</v>
      </c>
      <c r="H89" s="77" t="s">
        <v>49</v>
      </c>
      <c r="I89" s="77" t="s">
        <v>107</v>
      </c>
      <c r="J89" s="77" t="s">
        <v>161</v>
      </c>
      <c r="K89" s="77" t="s">
        <v>162</v>
      </c>
      <c r="L89" s="52"/>
      <c r="M89" s="35"/>
      <c r="N89" s="53"/>
      <c r="O89" s="53"/>
      <c r="P89" s="54"/>
      <c r="Q89" s="33"/>
      <c r="R89" s="33"/>
      <c r="S89" s="33"/>
      <c r="T89" s="33"/>
      <c r="U89" s="33"/>
      <c r="V89" s="33"/>
      <c r="W89" s="33"/>
      <c r="X89" s="33"/>
      <c r="Y89" s="33"/>
      <c r="Z89" s="38"/>
      <c r="AA89" s="31"/>
    </row>
    <row r="90" spans="1:27" s="3" customFormat="1" ht="42.95" customHeight="1">
      <c r="A90" s="113"/>
      <c r="B90" s="113"/>
      <c r="C90" s="81" t="s">
        <v>163</v>
      </c>
      <c r="D90" s="87" t="s">
        <v>164</v>
      </c>
      <c r="E90" s="88"/>
      <c r="F90" s="89"/>
      <c r="G90" s="41">
        <v>1</v>
      </c>
      <c r="H90" s="77" t="s">
        <v>49</v>
      </c>
      <c r="I90" s="77" t="s">
        <v>107</v>
      </c>
      <c r="J90" s="77" t="s">
        <v>155</v>
      </c>
      <c r="K90" s="77" t="s">
        <v>156</v>
      </c>
      <c r="L90" s="55"/>
      <c r="M90" s="35"/>
      <c r="N90" s="53"/>
      <c r="O90" s="53"/>
      <c r="P90" s="54"/>
      <c r="Q90" s="33"/>
      <c r="R90" s="33"/>
      <c r="S90" s="33"/>
      <c r="T90" s="33"/>
      <c r="U90" s="33"/>
      <c r="V90" s="33"/>
      <c r="W90" s="33"/>
      <c r="X90" s="33"/>
      <c r="Y90" s="33"/>
      <c r="Z90" s="38"/>
      <c r="AA90" s="31"/>
    </row>
    <row r="91" spans="1:27" s="3" customFormat="1" ht="42.95" customHeight="1">
      <c r="A91" s="113"/>
      <c r="B91" s="113"/>
      <c r="C91" s="81" t="s">
        <v>165</v>
      </c>
      <c r="D91" s="87" t="s">
        <v>166</v>
      </c>
      <c r="E91" s="88"/>
      <c r="F91" s="89"/>
      <c r="G91" s="41">
        <v>1</v>
      </c>
      <c r="H91" s="77" t="s">
        <v>49</v>
      </c>
      <c r="I91" s="77" t="s">
        <v>113</v>
      </c>
      <c r="J91" s="77" t="s">
        <v>167</v>
      </c>
      <c r="K91" s="77" t="s">
        <v>168</v>
      </c>
      <c r="L91" s="55"/>
      <c r="M91" s="35"/>
      <c r="N91" s="53"/>
      <c r="O91" s="53"/>
      <c r="P91" s="54"/>
      <c r="Q91" s="33"/>
      <c r="R91" s="33"/>
      <c r="S91" s="33"/>
      <c r="T91" s="33"/>
      <c r="U91" s="33"/>
      <c r="V91" s="33"/>
      <c r="W91" s="33"/>
      <c r="X91" s="33"/>
      <c r="Y91" s="33"/>
      <c r="Z91" s="38"/>
      <c r="AA91" s="31"/>
    </row>
    <row r="92" spans="1:27" s="3" customFormat="1" ht="42.95" customHeight="1">
      <c r="A92" s="113"/>
      <c r="B92" s="114"/>
      <c r="C92" s="81" t="s">
        <v>169</v>
      </c>
      <c r="D92" s="87" t="s">
        <v>170</v>
      </c>
      <c r="E92" s="88"/>
      <c r="F92" s="89"/>
      <c r="G92" s="41">
        <v>1</v>
      </c>
      <c r="H92" s="77" t="s">
        <v>49</v>
      </c>
      <c r="I92" s="77" t="s">
        <v>63</v>
      </c>
      <c r="J92" s="77" t="s">
        <v>171</v>
      </c>
      <c r="K92" s="77" t="s">
        <v>172</v>
      </c>
      <c r="L92" s="52"/>
      <c r="M92" s="35"/>
      <c r="N92" s="53"/>
      <c r="O92" s="53"/>
      <c r="P92" s="54"/>
      <c r="Q92" s="33"/>
      <c r="R92" s="33"/>
      <c r="S92" s="33"/>
      <c r="T92" s="33"/>
      <c r="U92" s="33"/>
      <c r="V92" s="33"/>
      <c r="W92" s="33"/>
      <c r="X92" s="33"/>
      <c r="Y92" s="33"/>
      <c r="Z92" s="38"/>
      <c r="AA92" s="31"/>
    </row>
    <row r="93" spans="1:27" s="3" customFormat="1" ht="67.5">
      <c r="A93" s="113"/>
      <c r="B93" s="112" t="s">
        <v>173</v>
      </c>
      <c r="C93" s="81" t="s">
        <v>174</v>
      </c>
      <c r="D93" s="87" t="s">
        <v>175</v>
      </c>
      <c r="E93" s="88"/>
      <c r="F93" s="89"/>
      <c r="G93" s="41">
        <v>1</v>
      </c>
      <c r="H93" s="77" t="s">
        <v>49</v>
      </c>
      <c r="I93" s="77" t="s">
        <v>53</v>
      </c>
      <c r="J93" s="77" t="s">
        <v>176</v>
      </c>
      <c r="K93" s="77" t="s">
        <v>177</v>
      </c>
      <c r="L93" s="56"/>
      <c r="M93" s="35"/>
      <c r="N93" s="53"/>
      <c r="O93" s="53"/>
      <c r="P93" s="54"/>
      <c r="Q93" s="33"/>
      <c r="R93" s="33"/>
      <c r="S93" s="33"/>
      <c r="T93" s="33"/>
      <c r="U93" s="33"/>
      <c r="V93" s="33"/>
      <c r="W93" s="33"/>
      <c r="X93" s="33"/>
      <c r="Y93" s="33"/>
      <c r="Z93" s="38"/>
      <c r="AA93" s="31"/>
    </row>
    <row r="94" spans="1:27" s="3" customFormat="1" ht="42.95" customHeight="1">
      <c r="A94" s="113"/>
      <c r="B94" s="113"/>
      <c r="C94" s="81" t="s">
        <v>178</v>
      </c>
      <c r="D94" s="87" t="s">
        <v>179</v>
      </c>
      <c r="E94" s="88"/>
      <c r="F94" s="89"/>
      <c r="G94" s="41">
        <v>1</v>
      </c>
      <c r="H94" s="77" t="s">
        <v>49</v>
      </c>
      <c r="I94" s="77" t="s">
        <v>107</v>
      </c>
      <c r="J94" s="77" t="s">
        <v>155</v>
      </c>
      <c r="K94" s="77" t="s">
        <v>156</v>
      </c>
      <c r="L94" s="52"/>
      <c r="M94" s="35"/>
      <c r="N94" s="53"/>
      <c r="O94" s="53"/>
      <c r="P94" s="54"/>
      <c r="Q94" s="33"/>
      <c r="R94" s="33"/>
      <c r="S94" s="33"/>
      <c r="T94" s="33"/>
      <c r="U94" s="33"/>
      <c r="V94" s="33"/>
      <c r="W94" s="33"/>
      <c r="X94" s="33"/>
      <c r="Y94" s="33"/>
      <c r="Z94" s="38"/>
      <c r="AA94" s="31"/>
    </row>
    <row r="95" spans="1:27" s="3" customFormat="1" ht="42.95" customHeight="1">
      <c r="A95" s="113"/>
      <c r="B95" s="113"/>
      <c r="C95" s="81" t="s">
        <v>180</v>
      </c>
      <c r="D95" s="87" t="s">
        <v>181</v>
      </c>
      <c r="E95" s="88"/>
      <c r="F95" s="89"/>
      <c r="G95" s="41">
        <v>1</v>
      </c>
      <c r="H95" s="77" t="s">
        <v>49</v>
      </c>
      <c r="I95" s="77" t="s">
        <v>107</v>
      </c>
      <c r="J95" s="77" t="s">
        <v>155</v>
      </c>
      <c r="K95" s="77" t="s">
        <v>156</v>
      </c>
      <c r="L95" s="52"/>
      <c r="M95" s="35"/>
      <c r="N95" s="53"/>
      <c r="O95" s="53"/>
      <c r="P95" s="54"/>
      <c r="Q95" s="33"/>
      <c r="R95" s="33"/>
      <c r="S95" s="33"/>
      <c r="T95" s="33"/>
      <c r="U95" s="33"/>
      <c r="V95" s="33"/>
      <c r="W95" s="33"/>
      <c r="X95" s="33"/>
      <c r="Y95" s="33"/>
      <c r="Z95" s="38"/>
      <c r="AA95" s="31"/>
    </row>
    <row r="96" spans="1:27" s="3" customFormat="1" ht="42.95" customHeight="1">
      <c r="A96" s="113"/>
      <c r="B96" s="113"/>
      <c r="C96" s="81" t="s">
        <v>182</v>
      </c>
      <c r="D96" s="87" t="s">
        <v>183</v>
      </c>
      <c r="E96" s="88"/>
      <c r="F96" s="89"/>
      <c r="G96" s="41">
        <v>1</v>
      </c>
      <c r="H96" s="77" t="s">
        <v>49</v>
      </c>
      <c r="I96" s="77" t="s">
        <v>107</v>
      </c>
      <c r="J96" s="77" t="s">
        <v>155</v>
      </c>
      <c r="K96" s="77" t="s">
        <v>156</v>
      </c>
      <c r="L96" s="52"/>
      <c r="M96" s="31"/>
      <c r="N96" s="53"/>
      <c r="O96" s="53"/>
      <c r="P96" s="54"/>
      <c r="Q96" s="33"/>
      <c r="R96" s="33"/>
      <c r="S96" s="33"/>
      <c r="T96" s="33"/>
      <c r="U96" s="33"/>
      <c r="V96" s="33"/>
      <c r="W96" s="33"/>
      <c r="X96" s="33"/>
      <c r="Y96" s="33"/>
      <c r="Z96" s="38"/>
      <c r="AA96" s="31"/>
    </row>
    <row r="97" spans="1:27" s="3" customFormat="1" ht="42.95" customHeight="1">
      <c r="A97" s="113"/>
      <c r="B97" s="113"/>
      <c r="C97" s="81" t="s">
        <v>184</v>
      </c>
      <c r="D97" s="87" t="s">
        <v>185</v>
      </c>
      <c r="E97" s="88"/>
      <c r="F97" s="89"/>
      <c r="G97" s="41">
        <v>1</v>
      </c>
      <c r="H97" s="77" t="s">
        <v>49</v>
      </c>
      <c r="I97" s="77" t="s">
        <v>113</v>
      </c>
      <c r="J97" s="77" t="s">
        <v>167</v>
      </c>
      <c r="K97" s="77" t="s">
        <v>168</v>
      </c>
      <c r="L97" s="55"/>
      <c r="M97" s="31"/>
      <c r="N97" s="53"/>
      <c r="O97" s="53"/>
      <c r="P97" s="54"/>
      <c r="Q97" s="33"/>
      <c r="R97" s="33"/>
      <c r="S97" s="33"/>
      <c r="T97" s="33"/>
      <c r="U97" s="33"/>
      <c r="V97" s="33"/>
      <c r="W97" s="33"/>
      <c r="X97" s="33"/>
      <c r="Y97" s="33"/>
      <c r="Z97" s="38"/>
      <c r="AA97" s="31"/>
    </row>
    <row r="98" spans="1:27" s="3" customFormat="1" ht="42.95" customHeight="1">
      <c r="A98" s="113"/>
      <c r="B98" s="113"/>
      <c r="C98" s="81" t="s">
        <v>186</v>
      </c>
      <c r="D98" s="87" t="s">
        <v>187</v>
      </c>
      <c r="E98" s="88"/>
      <c r="F98" s="89"/>
      <c r="G98" s="41">
        <v>1</v>
      </c>
      <c r="H98" s="77" t="s">
        <v>49</v>
      </c>
      <c r="I98" s="77" t="s">
        <v>63</v>
      </c>
      <c r="J98" s="77" t="s">
        <v>171</v>
      </c>
      <c r="K98" s="77" t="s">
        <v>172</v>
      </c>
      <c r="L98" s="55"/>
      <c r="M98" s="31"/>
      <c r="N98" s="53"/>
      <c r="O98" s="53"/>
      <c r="P98" s="54"/>
      <c r="Q98" s="33"/>
      <c r="R98" s="33"/>
      <c r="S98" s="33"/>
      <c r="T98" s="33"/>
      <c r="U98" s="33"/>
      <c r="V98" s="33"/>
      <c r="W98" s="33"/>
      <c r="X98" s="33"/>
      <c r="Y98" s="33"/>
      <c r="Z98" s="38"/>
      <c r="AA98" s="31"/>
    </row>
    <row r="99" spans="1:27" s="3" customFormat="1" ht="42.95" customHeight="1">
      <c r="A99" s="113"/>
      <c r="B99" s="114"/>
      <c r="C99" s="81" t="s">
        <v>188</v>
      </c>
      <c r="D99" s="87" t="s">
        <v>189</v>
      </c>
      <c r="E99" s="88"/>
      <c r="F99" s="89"/>
      <c r="G99" s="41">
        <v>1</v>
      </c>
      <c r="H99" s="77" t="s">
        <v>49</v>
      </c>
      <c r="I99" s="77" t="s">
        <v>107</v>
      </c>
      <c r="J99" s="77" t="s">
        <v>155</v>
      </c>
      <c r="K99" s="77" t="s">
        <v>156</v>
      </c>
      <c r="L99" s="52"/>
      <c r="M99" s="31"/>
      <c r="N99" s="53"/>
      <c r="O99" s="53"/>
      <c r="P99" s="54"/>
      <c r="Q99" s="33"/>
      <c r="R99" s="33"/>
      <c r="S99" s="33"/>
      <c r="T99" s="33"/>
      <c r="U99" s="33"/>
      <c r="V99" s="33"/>
      <c r="W99" s="33"/>
      <c r="X99" s="33"/>
      <c r="Y99" s="33"/>
      <c r="Z99" s="38"/>
      <c r="AA99" s="31"/>
    </row>
    <row r="100" spans="1:27" s="3" customFormat="1" ht="42.95" customHeight="1">
      <c r="A100" s="113"/>
      <c r="B100" s="112" t="s">
        <v>190</v>
      </c>
      <c r="C100" s="81" t="s">
        <v>191</v>
      </c>
      <c r="D100" s="87" t="s">
        <v>192</v>
      </c>
      <c r="E100" s="88"/>
      <c r="F100" s="89"/>
      <c r="G100" s="41">
        <v>1</v>
      </c>
      <c r="H100" s="77" t="s">
        <v>49</v>
      </c>
      <c r="I100" s="77" t="s">
        <v>63</v>
      </c>
      <c r="J100" s="77" t="s">
        <v>193</v>
      </c>
      <c r="K100" s="77" t="s">
        <v>194</v>
      </c>
      <c r="L100" s="52"/>
      <c r="M100" s="34"/>
      <c r="N100" s="53"/>
      <c r="O100" s="53"/>
      <c r="P100" s="54"/>
      <c r="Q100" s="33"/>
      <c r="R100" s="33"/>
      <c r="S100" s="33"/>
      <c r="T100" s="33"/>
      <c r="U100" s="33"/>
      <c r="V100" s="33"/>
      <c r="W100" s="33"/>
      <c r="X100" s="33"/>
      <c r="Y100" s="33"/>
      <c r="Z100" s="38"/>
      <c r="AA100" s="31"/>
    </row>
    <row r="101" spans="1:27" s="3" customFormat="1" ht="42.95" customHeight="1">
      <c r="A101" s="113"/>
      <c r="B101" s="113"/>
      <c r="C101" s="81" t="s">
        <v>195</v>
      </c>
      <c r="D101" s="87" t="s">
        <v>196</v>
      </c>
      <c r="E101" s="88"/>
      <c r="F101" s="89"/>
      <c r="G101" s="41">
        <v>1</v>
      </c>
      <c r="H101" s="77" t="s">
        <v>49</v>
      </c>
      <c r="I101" s="77" t="s">
        <v>107</v>
      </c>
      <c r="J101" s="77" t="s">
        <v>155</v>
      </c>
      <c r="K101" s="77" t="s">
        <v>156</v>
      </c>
      <c r="L101" s="52"/>
      <c r="M101" s="34"/>
      <c r="N101" s="53"/>
      <c r="O101" s="53"/>
      <c r="P101" s="54"/>
      <c r="Q101" s="33"/>
      <c r="R101" s="33"/>
      <c r="S101" s="33"/>
      <c r="T101" s="33"/>
      <c r="U101" s="33"/>
      <c r="V101" s="33"/>
      <c r="W101" s="33"/>
      <c r="X101" s="33"/>
      <c r="Y101" s="33"/>
      <c r="Z101" s="38"/>
      <c r="AA101" s="31"/>
    </row>
    <row r="102" spans="1:27" s="3" customFormat="1" ht="42.95" customHeight="1">
      <c r="A102" s="113"/>
      <c r="B102" s="113"/>
      <c r="C102" s="81" t="s">
        <v>197</v>
      </c>
      <c r="D102" s="87" t="s">
        <v>198</v>
      </c>
      <c r="E102" s="88"/>
      <c r="F102" s="89"/>
      <c r="G102" s="41">
        <v>1</v>
      </c>
      <c r="H102" s="77" t="s">
        <v>49</v>
      </c>
      <c r="I102" s="77" t="s">
        <v>107</v>
      </c>
      <c r="J102" s="77" t="s">
        <v>155</v>
      </c>
      <c r="K102" s="77" t="s">
        <v>156</v>
      </c>
      <c r="L102" s="52"/>
      <c r="M102" s="34"/>
      <c r="N102" s="53"/>
      <c r="O102" s="53"/>
      <c r="P102" s="54"/>
      <c r="Q102" s="33"/>
      <c r="R102" s="33"/>
      <c r="S102" s="33"/>
      <c r="T102" s="33"/>
      <c r="U102" s="33"/>
      <c r="V102" s="33"/>
      <c r="W102" s="33"/>
      <c r="X102" s="33"/>
      <c r="Y102" s="33"/>
      <c r="Z102" s="38"/>
      <c r="AA102" s="31"/>
    </row>
    <row r="103" spans="1:27" s="3" customFormat="1" ht="42.95" customHeight="1">
      <c r="A103" s="113"/>
      <c r="B103" s="113"/>
      <c r="C103" s="81" t="s">
        <v>199</v>
      </c>
      <c r="D103" s="87" t="s">
        <v>200</v>
      </c>
      <c r="E103" s="88"/>
      <c r="F103" s="89"/>
      <c r="G103" s="41">
        <v>1</v>
      </c>
      <c r="H103" s="77" t="s">
        <v>49</v>
      </c>
      <c r="I103" s="77" t="s">
        <v>107</v>
      </c>
      <c r="J103" s="77" t="s">
        <v>155</v>
      </c>
      <c r="K103" s="77" t="s">
        <v>156</v>
      </c>
      <c r="L103" s="52"/>
      <c r="M103" s="34"/>
      <c r="N103" s="53"/>
      <c r="O103" s="53"/>
      <c r="P103" s="54"/>
      <c r="Q103" s="33"/>
      <c r="R103" s="33"/>
      <c r="S103" s="33"/>
      <c r="T103" s="33"/>
      <c r="U103" s="33"/>
      <c r="V103" s="33"/>
      <c r="W103" s="33"/>
      <c r="X103" s="33"/>
      <c r="Y103" s="33"/>
      <c r="Z103" s="38"/>
      <c r="AA103" s="31"/>
    </row>
    <row r="104" spans="1:27" s="3" customFormat="1" ht="67.5">
      <c r="A104" s="113"/>
      <c r="B104" s="114"/>
      <c r="C104" s="81" t="s">
        <v>201</v>
      </c>
      <c r="D104" s="87" t="s">
        <v>202</v>
      </c>
      <c r="E104" s="88"/>
      <c r="F104" s="89"/>
      <c r="G104" s="41">
        <v>2</v>
      </c>
      <c r="H104" s="77" t="s">
        <v>49</v>
      </c>
      <c r="I104" s="77" t="s">
        <v>53</v>
      </c>
      <c r="J104" s="77" t="s">
        <v>176</v>
      </c>
      <c r="K104" s="77" t="s">
        <v>177</v>
      </c>
      <c r="L104" s="52"/>
      <c r="M104" s="34"/>
      <c r="N104" s="53"/>
      <c r="O104" s="53"/>
      <c r="P104" s="54"/>
      <c r="Q104" s="33"/>
      <c r="R104" s="33"/>
      <c r="S104" s="33"/>
      <c r="T104" s="33"/>
      <c r="U104" s="33"/>
      <c r="V104" s="33"/>
      <c r="W104" s="33"/>
      <c r="X104" s="33"/>
      <c r="Y104" s="33"/>
      <c r="Z104" s="38"/>
      <c r="AA104" s="31"/>
    </row>
    <row r="105" spans="1:27" s="3" customFormat="1" ht="33.950000000000003" customHeight="1">
      <c r="A105" s="113"/>
      <c r="B105" s="112" t="s">
        <v>285</v>
      </c>
      <c r="C105" s="117"/>
      <c r="D105" s="117"/>
      <c r="E105" s="117"/>
      <c r="F105" s="117"/>
      <c r="G105" s="41">
        <v>20</v>
      </c>
      <c r="H105" s="42"/>
      <c r="I105" s="42"/>
      <c r="J105" s="42"/>
      <c r="K105" s="42"/>
      <c r="L105" s="56"/>
      <c r="M105" s="31"/>
      <c r="N105" s="57"/>
      <c r="O105" s="57"/>
      <c r="P105" s="58"/>
      <c r="Q105" s="33"/>
      <c r="R105" s="33"/>
      <c r="S105" s="33"/>
      <c r="T105" s="33"/>
      <c r="U105" s="33"/>
      <c r="V105" s="33"/>
      <c r="W105" s="33"/>
      <c r="X105" s="33"/>
      <c r="Y105" s="33"/>
      <c r="Z105" s="38"/>
      <c r="AA105" s="31"/>
    </row>
    <row r="106" spans="1:27" s="3" customFormat="1" ht="60" customHeight="1">
      <c r="A106" s="118" t="s">
        <v>203</v>
      </c>
      <c r="B106" s="118"/>
      <c r="C106" s="40" t="s">
        <v>204</v>
      </c>
      <c r="D106" s="119" t="s">
        <v>205</v>
      </c>
      <c r="E106" s="120"/>
      <c r="F106" s="121"/>
      <c r="G106" s="41">
        <v>6</v>
      </c>
      <c r="H106" s="23" t="s">
        <v>49</v>
      </c>
      <c r="I106" s="23" t="s">
        <v>107</v>
      </c>
      <c r="J106" s="23" t="s">
        <v>151</v>
      </c>
      <c r="K106" s="23" t="s">
        <v>152</v>
      </c>
      <c r="L106" s="59"/>
      <c r="M106" s="31"/>
      <c r="N106" s="53"/>
      <c r="O106" s="53"/>
      <c r="P106" s="54"/>
      <c r="Q106" s="33"/>
      <c r="R106" s="33"/>
      <c r="S106" s="33"/>
      <c r="T106" s="33"/>
      <c r="U106" s="33"/>
      <c r="V106" s="33"/>
      <c r="W106" s="33"/>
      <c r="X106" s="33"/>
      <c r="Y106" s="33"/>
      <c r="Z106" s="38"/>
      <c r="AA106" s="31"/>
    </row>
    <row r="107" spans="1:27" s="3" customFormat="1" ht="47.1" customHeight="1">
      <c r="A107" s="118" t="s">
        <v>206</v>
      </c>
      <c r="B107" s="118"/>
      <c r="C107" s="40" t="s">
        <v>207</v>
      </c>
      <c r="D107" s="119" t="s">
        <v>208</v>
      </c>
      <c r="E107" s="120"/>
      <c r="F107" s="121"/>
      <c r="G107" s="41">
        <v>6</v>
      </c>
      <c r="H107" s="23" t="s">
        <v>49</v>
      </c>
      <c r="I107" s="86" t="s">
        <v>326</v>
      </c>
      <c r="J107" s="23" t="s">
        <v>209</v>
      </c>
      <c r="K107" s="51" t="s">
        <v>210</v>
      </c>
      <c r="L107" s="59"/>
      <c r="M107" s="31"/>
      <c r="N107" s="53"/>
      <c r="O107" s="53"/>
      <c r="P107" s="54"/>
      <c r="Q107" s="33"/>
      <c r="R107" s="33"/>
      <c r="S107" s="33"/>
      <c r="T107" s="33"/>
      <c r="U107" s="33"/>
      <c r="V107" s="33"/>
      <c r="W107" s="33"/>
      <c r="X107" s="33"/>
      <c r="Y107" s="33"/>
      <c r="Z107" s="67"/>
      <c r="AA107" s="31"/>
    </row>
    <row r="108" spans="1:27" ht="24" customHeight="1">
      <c r="A108" s="97" t="s">
        <v>211</v>
      </c>
      <c r="B108" s="97"/>
      <c r="C108" s="97"/>
      <c r="D108" s="97"/>
      <c r="E108" s="97"/>
      <c r="F108" s="97"/>
      <c r="G108" s="43">
        <v>100</v>
      </c>
      <c r="H108" s="44"/>
      <c r="I108" s="44"/>
      <c r="J108" s="44"/>
      <c r="K108" s="44"/>
      <c r="L108" s="60"/>
      <c r="M108" s="61"/>
      <c r="N108" s="62"/>
      <c r="O108" s="62"/>
      <c r="P108" s="61"/>
      <c r="Q108" s="61"/>
      <c r="R108" s="61"/>
      <c r="S108" s="61"/>
      <c r="T108" s="61"/>
      <c r="U108" s="61"/>
      <c r="V108" s="61"/>
      <c r="W108" s="61"/>
      <c r="X108" s="61"/>
      <c r="Y108" s="61"/>
      <c r="Z108" s="68"/>
      <c r="AA108" s="31"/>
    </row>
    <row r="109" spans="1:27" s="5" customFormat="1" ht="54.95" customHeight="1">
      <c r="A109" s="109" t="s">
        <v>213</v>
      </c>
      <c r="B109" s="110"/>
      <c r="C109" s="110"/>
      <c r="D109" s="110"/>
      <c r="E109" s="110"/>
      <c r="F109" s="110"/>
      <c r="G109" s="111"/>
      <c r="H109" s="111"/>
      <c r="I109" s="111"/>
      <c r="J109" s="111"/>
      <c r="K109" s="111"/>
      <c r="L109" s="110"/>
      <c r="M109" s="110"/>
      <c r="N109" s="110"/>
      <c r="O109" s="110"/>
      <c r="P109" s="110"/>
      <c r="Q109" s="110"/>
      <c r="R109" s="110"/>
      <c r="S109" s="110"/>
      <c r="T109" s="110"/>
      <c r="U109" s="110"/>
      <c r="V109" s="110"/>
      <c r="W109" s="110"/>
      <c r="X109" s="110"/>
      <c r="Y109" s="110"/>
      <c r="Z109" s="110"/>
    </row>
    <row r="110" spans="1:27" ht="15" customHeight="1">
      <c r="A110" s="45"/>
      <c r="B110" s="45"/>
      <c r="C110" s="45"/>
      <c r="D110" s="46"/>
      <c r="E110" s="45"/>
      <c r="F110" s="45"/>
      <c r="G110" s="46"/>
      <c r="H110" s="46"/>
      <c r="I110" s="46"/>
      <c r="J110" s="46"/>
      <c r="K110" s="46"/>
      <c r="L110" s="63"/>
      <c r="M110" s="64"/>
      <c r="N110" s="45"/>
      <c r="O110" s="64"/>
      <c r="P110" s="64"/>
      <c r="Q110" s="64"/>
      <c r="R110" s="64"/>
      <c r="S110" s="64"/>
      <c r="T110" s="64"/>
      <c r="U110" s="64"/>
      <c r="V110" s="64"/>
      <c r="W110" s="64"/>
      <c r="X110" s="64"/>
      <c r="Y110" s="64"/>
      <c r="Z110" s="45"/>
    </row>
  </sheetData>
  <sheetProtection formatCells="0" formatColumns="0" formatRows="0"/>
  <mergeCells count="99">
    <mergeCell ref="A33:B34"/>
    <mergeCell ref="A84:B85"/>
    <mergeCell ref="D84:F85"/>
    <mergeCell ref="O33:O34"/>
    <mergeCell ref="O84:O85"/>
    <mergeCell ref="E81:E82"/>
    <mergeCell ref="F33:F34"/>
    <mergeCell ref="G33:G34"/>
    <mergeCell ref="G84:G85"/>
    <mergeCell ref="H33:H34"/>
    <mergeCell ref="H84:H85"/>
    <mergeCell ref="E62:E65"/>
    <mergeCell ref="E72:E74"/>
    <mergeCell ref="E75:E78"/>
    <mergeCell ref="E79:E80"/>
    <mergeCell ref="D81:D82"/>
    <mergeCell ref="I33:I34"/>
    <mergeCell ref="I84:I85"/>
    <mergeCell ref="J33:J34"/>
    <mergeCell ref="J84:J85"/>
    <mergeCell ref="K33:K34"/>
    <mergeCell ref="K84:K85"/>
    <mergeCell ref="Z33:Z34"/>
    <mergeCell ref="AA33:AA34"/>
    <mergeCell ref="L33:L34"/>
    <mergeCell ref="L84:L85"/>
    <mergeCell ref="M33:M34"/>
    <mergeCell ref="M84:M85"/>
    <mergeCell ref="N33:N34"/>
    <mergeCell ref="N84:N85"/>
    <mergeCell ref="P33:P34"/>
    <mergeCell ref="P84:P85"/>
    <mergeCell ref="D72:D74"/>
    <mergeCell ref="D75:D78"/>
    <mergeCell ref="D79:D80"/>
    <mergeCell ref="E33:E34"/>
    <mergeCell ref="E35:E38"/>
    <mergeCell ref="E39:E41"/>
    <mergeCell ref="E42:E44"/>
    <mergeCell ref="E45:E48"/>
    <mergeCell ref="E49:E52"/>
    <mergeCell ref="E53:E55"/>
    <mergeCell ref="E56:E57"/>
    <mergeCell ref="E58:E61"/>
    <mergeCell ref="D62:D65"/>
    <mergeCell ref="D66:D68"/>
    <mergeCell ref="D69:D71"/>
    <mergeCell ref="E66:E68"/>
    <mergeCell ref="E69:E71"/>
    <mergeCell ref="D42:D44"/>
    <mergeCell ref="D45:D48"/>
    <mergeCell ref="D49:D52"/>
    <mergeCell ref="D53:D55"/>
    <mergeCell ref="D56:D57"/>
    <mergeCell ref="D58:D61"/>
    <mergeCell ref="A108:F108"/>
    <mergeCell ref="A109:Z109"/>
    <mergeCell ref="A35:A83"/>
    <mergeCell ref="A86:A105"/>
    <mergeCell ref="B35:B78"/>
    <mergeCell ref="B79:B82"/>
    <mergeCell ref="B86:B92"/>
    <mergeCell ref="B93:B99"/>
    <mergeCell ref="B100:B104"/>
    <mergeCell ref="C84:C85"/>
    <mergeCell ref="D104:F104"/>
    <mergeCell ref="B105:F105"/>
    <mergeCell ref="A106:B106"/>
    <mergeCell ref="D106:F106"/>
    <mergeCell ref="A107:B107"/>
    <mergeCell ref="D107:F107"/>
    <mergeCell ref="D103:F103"/>
    <mergeCell ref="D92:F92"/>
    <mergeCell ref="D93:F93"/>
    <mergeCell ref="D94:F94"/>
    <mergeCell ref="D95:F95"/>
    <mergeCell ref="D96:F96"/>
    <mergeCell ref="D97:F97"/>
    <mergeCell ref="D98:F98"/>
    <mergeCell ref="D99:F99"/>
    <mergeCell ref="D100:F100"/>
    <mergeCell ref="D101:F101"/>
    <mergeCell ref="D102:F102"/>
    <mergeCell ref="D91:F91"/>
    <mergeCell ref="A31:AA31"/>
    <mergeCell ref="A32:AA32"/>
    <mergeCell ref="Q33:Y33"/>
    <mergeCell ref="B83:F83"/>
    <mergeCell ref="Q83:Y83"/>
    <mergeCell ref="Q84:Z84"/>
    <mergeCell ref="C33:C34"/>
    <mergeCell ref="D33:D34"/>
    <mergeCell ref="D35:D38"/>
    <mergeCell ref="D39:D41"/>
    <mergeCell ref="D86:F86"/>
    <mergeCell ref="D87:F87"/>
    <mergeCell ref="D88:F88"/>
    <mergeCell ref="D89:F89"/>
    <mergeCell ref="D90:F90"/>
  </mergeCells>
  <phoneticPr fontId="15" type="noConversion"/>
  <dataValidations count="4">
    <dataValidation type="list" allowBlank="1" showInputMessage="1" showErrorMessage="1" sqref="N83 O105:P105 N86:P104 N106:P107 N35:P82">
      <formula1>$A$1:$A$24</formula1>
    </dataValidation>
    <dataValidation type="list" allowBlank="1" showInputMessage="1" showErrorMessage="1" sqref="N105">
      <formula1>"超额完成,完成,未完成"</formula1>
    </dataValidation>
    <dataValidation type="list" allowBlank="1" showInputMessage="1" showErrorMessage="1" error="请按照定档分值明细表打分" sqref="Q35:Q82 Q86:Q107">
      <formula1>OFFSET($D$1,MATCH($P35,$D$1:$D$24,0)-1,1,1,5)</formula1>
    </dataValidation>
    <dataValidation type="list" allowBlank="1" showInputMessage="1" showErrorMessage="1" sqref="R35:Y82 R86:Y107">
      <formula1>OFFSET($D$1,MATCH($P35,$D$1:$D$24,0)-1,1,1,5)</formula1>
    </dataValidation>
  </dataValidations>
  <printOptions horizontalCentered="1"/>
  <pageMargins left="0.19685039370078741" right="0.19685039370078741" top="0.70866141732283472" bottom="0.6692913385826772" header="0.31496062992125984" footer="0.39370078740157483"/>
  <pageSetup paperSize="9" orientation="landscape" r:id="rId1"/>
  <headerFooter alignWithMargins="0">
    <oddFooter>&amp;C&amp;"宋体"&amp;12第 &amp;P 页</oddFooter>
  </headerFooter>
</worksheet>
</file>

<file path=docProps/app.xml><?xml version="1.0" encoding="utf-8"?>
<Properties xmlns="http://schemas.openxmlformats.org/officeDocument/2006/extended-properties" xmlns:vt="http://schemas.openxmlformats.org/officeDocument/2006/docPropsVTypes">
  <Template/>
  <Pages>0</Pages>
  <Words>0</Words>
  <Characters>0</Characters>
  <Application>Microsoft Excel</Application>
  <DocSecurity>0</DocSecurity>
  <PresentationFormat/>
  <Lines>0</Lines>
  <Paragraphs>0</Paragraphs>
  <Slides>0</Slides>
  <Notes>0</Notes>
  <HiddenSlides>0</HiddenSlides>
  <MMClips>0</MMClips>
  <ScaleCrop>false</ScaleCrop>
  <HeadingPairs>
    <vt:vector size="4" baseType="variant">
      <vt:variant>
        <vt:lpstr>工作表</vt:lpstr>
      </vt:variant>
      <vt:variant>
        <vt:i4>1</vt:i4>
      </vt:variant>
      <vt:variant>
        <vt:lpstr>命名范围</vt:lpstr>
      </vt:variant>
      <vt:variant>
        <vt:i4>2</vt:i4>
      </vt:variant>
    </vt:vector>
  </HeadingPairs>
  <TitlesOfParts>
    <vt:vector size="3" baseType="lpstr">
      <vt:lpstr>2024年度</vt:lpstr>
      <vt:lpstr>'2024年度'!Print_Area</vt:lpstr>
      <vt:lpstr>'2024年度'!Print_Titles</vt:lpstr>
    </vt:vector>
  </TitlesOfParts>
  <LinksUpToDate>false</LinksUpToDate>
  <CharactersWithSpaces>0</CharactersWithSpaces>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QZSLJ</dc:creator>
  <cp:lastModifiedBy>办公室/肖开纬</cp:lastModifiedBy>
  <cp:revision>1</cp:revision>
  <cp:lastPrinted>2024-07-18T08:41:59Z</cp:lastPrinted>
  <dcterms:created xsi:type="dcterms:W3CDTF">1996-12-25T01:32:42Z</dcterms:created>
  <dcterms:modified xsi:type="dcterms:W3CDTF">2024-07-30T02:42:27Z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2052-12.1.0.17440</vt:lpwstr>
  </property>
  <property fmtid="{D5CDD505-2E9C-101B-9397-08002B2CF9AE}" pid="3" name="ICV">
    <vt:lpwstr>647CBC3A4A374E88AF79BA494CEB6D14_12</vt:lpwstr>
  </property>
</Properties>
</file>