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0" yWindow="0" windowWidth="23040" windowHeight="9060"/>
  </bookViews>
  <sheets>
    <sheet name="2024年度" sheetId="1" r:id="rId1"/>
  </sheets>
  <definedNames>
    <definedName name="_xlnm._FilterDatabase" localSheetId="0" hidden="1">'2024年度'!$A$33:$IM$109</definedName>
    <definedName name="_xlnm.Print_Area" localSheetId="0">'2024年度'!$A$1:$L$109</definedName>
    <definedName name="_xlnm.Print_Titles" localSheetId="0">'2024年度'!$33:$34</definedName>
  </definedNames>
  <calcPr calcId="124519"/>
</workbook>
</file>

<file path=xl/calcChain.xml><?xml version="1.0" encoding="utf-8"?>
<calcChain xmlns="http://schemas.openxmlformats.org/spreadsheetml/2006/main">
  <c r="B1" i="1"/>
  <c r="B2"/>
  <c r="B3"/>
  <c r="B4"/>
  <c r="B5"/>
  <c r="B6"/>
  <c r="B7"/>
  <c r="B8"/>
  <c r="B9"/>
  <c r="B10"/>
  <c r="B11"/>
  <c r="B12"/>
  <c r="B13"/>
  <c r="B27" s="1"/>
  <c r="B14"/>
  <c r="B15"/>
  <c r="B16"/>
  <c r="B17"/>
  <c r="B18"/>
  <c r="B19"/>
  <c r="B20"/>
  <c r="B21"/>
  <c r="B28" s="1"/>
  <c r="B22"/>
  <c r="B23"/>
  <c r="B29" s="1"/>
  <c r="B24"/>
  <c r="B30" s="1"/>
  <c r="B25"/>
  <c r="B26"/>
  <c r="G83"/>
</calcChain>
</file>

<file path=xl/sharedStrings.xml><?xml version="1.0" encoding="utf-8"?>
<sst xmlns="http://schemas.openxmlformats.org/spreadsheetml/2006/main" count="546" uniqueCount="332">
  <si>
    <t>A+1</t>
  </si>
  <si>
    <t>A+2</t>
  </si>
  <si>
    <t>A+3</t>
  </si>
  <si>
    <t>A+4</t>
  </si>
  <si>
    <t>A1</t>
  </si>
  <si>
    <t>A2</t>
  </si>
  <si>
    <t>A3</t>
  </si>
  <si>
    <t>A4</t>
  </si>
  <si>
    <t>A5</t>
  </si>
  <si>
    <t>A6</t>
  </si>
  <si>
    <t>A7</t>
  </si>
  <si>
    <t>A-1</t>
  </si>
  <si>
    <t>A-2</t>
  </si>
  <si>
    <t>A-3</t>
  </si>
  <si>
    <t>A-4</t>
  </si>
  <si>
    <t>A-5</t>
  </si>
  <si>
    <t>A-6</t>
  </si>
  <si>
    <t>A-7</t>
  </si>
  <si>
    <t>B+1</t>
  </si>
  <si>
    <t>B+2</t>
  </si>
  <si>
    <t>B+3</t>
  </si>
  <si>
    <t>B+4</t>
  </si>
  <si>
    <t>B</t>
  </si>
  <si>
    <t>C</t>
  </si>
  <si>
    <t>A+</t>
  </si>
  <si>
    <t>A</t>
  </si>
  <si>
    <t>A-</t>
  </si>
  <si>
    <t>B+</t>
  </si>
  <si>
    <t>项 目</t>
  </si>
  <si>
    <t>序号</t>
  </si>
  <si>
    <t>文件依据</t>
  </si>
  <si>
    <t>一级指标</t>
  </si>
  <si>
    <t>二级指标</t>
  </si>
  <si>
    <t>权重分值</t>
  </si>
  <si>
    <t>完成时限</t>
  </si>
  <si>
    <t>分管
领导</t>
  </si>
  <si>
    <t>责任
科室</t>
  </si>
  <si>
    <t>科室
责任人</t>
  </si>
  <si>
    <t>全年完成情况</t>
  </si>
  <si>
    <t>定档举证情况</t>
  </si>
  <si>
    <t>单位
自定</t>
  </si>
  <si>
    <t>同组互评</t>
  </si>
  <si>
    <t>实地考评</t>
  </si>
  <si>
    <t>考评组成员无记名打分</t>
  </si>
  <si>
    <t>考评
结果</t>
  </si>
  <si>
    <t>主流媒体佐证情况</t>
  </si>
  <si>
    <t>职
能
工
作
目
标︵68分︶</t>
  </si>
  <si>
    <t>重
点
工
作
目
标</t>
  </si>
  <si>
    <t>1、泉委发〔2024〕4号；
2、市《政府工作报告》责任分解表（泉政办〔2024〕1号）</t>
  </si>
  <si>
    <t>12月底前</t>
  </si>
  <si>
    <t>肖金树
陈世强</t>
  </si>
  <si>
    <t>如：人民日报1</t>
  </si>
  <si>
    <t>1-1-2</t>
  </si>
  <si>
    <t>陈丽蓉
肖金树
陈世强
杜伟峰</t>
  </si>
  <si>
    <t>预算科
综合科
行政政法科
教科文科
经建科
农业科
社保科
企业科</t>
  </si>
  <si>
    <t>龚新民
谢志强
吴斌蓉
朱伟宾
曾志钢
余晓军
黄冠雍
颜薪屏</t>
  </si>
  <si>
    <t>如：人民日报2</t>
  </si>
  <si>
    <t>1-1-3</t>
  </si>
  <si>
    <t>肖金树</t>
  </si>
  <si>
    <t>债务科</t>
  </si>
  <si>
    <t>陈三忠</t>
  </si>
  <si>
    <t>1-1-4</t>
  </si>
  <si>
    <t>陈丽蓉
陈世强</t>
  </si>
  <si>
    <t>陈丽蓉</t>
  </si>
  <si>
    <t>社保科</t>
  </si>
  <si>
    <t>黄冠雍</t>
  </si>
  <si>
    <t>1-2-2</t>
  </si>
  <si>
    <t>1-2-3</t>
  </si>
  <si>
    <t>肖金树
杜伟峰</t>
  </si>
  <si>
    <t>农业科
教科文科</t>
  </si>
  <si>
    <t>余晓军
朱伟宾</t>
  </si>
  <si>
    <t>1、泉委发〔2024〕4号；
2、市《政府工作报告》责任分解表（泉政办〔2024〕1号）；
3、“党建+”邻里中心（泉委办发〔2023〕3号）</t>
  </si>
  <si>
    <t>争取历史文化名镇名村传统村落保护提升省级补助1000万元以上；支持永春县开展传统村落集中连片保护，争取补助资金1400万元；落实市级历史文化名镇名村传统村落集中连片保护补助资金500万元以上。</t>
  </si>
  <si>
    <t>经建科</t>
  </si>
  <si>
    <t>曾志钢</t>
  </si>
  <si>
    <t>行政政法科
社保科</t>
  </si>
  <si>
    <t>吴斌蓉
黄冠雍</t>
  </si>
  <si>
    <t>1、泉委发〔2024〕4号；
2、三争行动（泉委〔2024〕18号）；
3、“涌泉”行动（泉委办发〔2022〕5号）；
4、泉委办〔2024〕7号；
5、泉委发〔2024〕3号</t>
  </si>
  <si>
    <t>陈丽蓉
肖金树
陈世强</t>
  </si>
  <si>
    <t>行政政法科
社保科
教科文科</t>
  </si>
  <si>
    <t>吴斌蓉
黄冠雍
朱伟宾</t>
  </si>
  <si>
    <t>陈丽蓉
肖金树</t>
  </si>
  <si>
    <t>教科文科
企业科</t>
  </si>
  <si>
    <t>朱伟宾
颜薪屏</t>
  </si>
  <si>
    <t>1-5-2</t>
  </si>
  <si>
    <t>1-5-3</t>
  </si>
  <si>
    <t>教科文科</t>
  </si>
  <si>
    <t>朱伟宾</t>
  </si>
  <si>
    <t>1-5-4</t>
  </si>
  <si>
    <t>企业科</t>
  </si>
  <si>
    <t>颜薪屏</t>
  </si>
  <si>
    <t>企业科
综合科</t>
  </si>
  <si>
    <t>颜薪屏
谢志强</t>
  </si>
  <si>
    <t>1-6-2</t>
  </si>
  <si>
    <t>1-6-3</t>
  </si>
  <si>
    <t>债务科
预算科
经建科
综合科
企业科
农业科
教科文科
社保科
行政政法科</t>
  </si>
  <si>
    <t>陈三忠
龚新民
曾志钢
谢志强
颜薪屏
余晓军
朱伟宾
黄冠雍
吴斌蓉</t>
  </si>
  <si>
    <t>1、泉委发〔2024〕4号；
2、市《政府工作报告》责任分解表（泉政办〔2024〕1号）；
3、聚侨引侨和泉商回归（泉委办〔2024〕24号）；
4、“涌泉”行动（泉委办发〔2022〕5号）
5、泉委办〔2024〕7号</t>
  </si>
  <si>
    <t>吴斌蓉
朱伟宾</t>
  </si>
  <si>
    <t>行政政法科
企业科</t>
  </si>
  <si>
    <t>吴斌蓉
颜薪屏</t>
  </si>
  <si>
    <t>1-8-2</t>
  </si>
  <si>
    <t>1-8-3</t>
  </si>
  <si>
    <t>1-8-4</t>
  </si>
  <si>
    <t>综合科</t>
  </si>
  <si>
    <t>谢志强</t>
  </si>
  <si>
    <t>1、优化营商环境（泉委办〔2024〕31号）；
2、生态环境保护（泉委办发〔2021〕14号）；
3、“晋江经验”（泉委办发明电〔2023〕31号）</t>
  </si>
  <si>
    <t>杜伟峰</t>
  </si>
  <si>
    <t>采购办</t>
  </si>
  <si>
    <t>林臻强</t>
  </si>
  <si>
    <t>1-9-2</t>
  </si>
  <si>
    <t>1-9-3</t>
  </si>
  <si>
    <t>组织开展公平竞争审查条例学习培训，开展妨碍统一市场和公平竞争政策措施清理“回头看”工作，组织诚信文化宣传活动。指导市政府采购协会发挥行业自律功能，实行动态诚信评价和管理，引导督促我市采购代理机构规范开展政府采购活动。</t>
  </si>
  <si>
    <t>陈丽蓉
杜伟峰</t>
  </si>
  <si>
    <t>法规政研科                             
采购办</t>
  </si>
  <si>
    <t>苏丽萱
林臻强</t>
  </si>
  <si>
    <t>1-9-4</t>
  </si>
  <si>
    <t>持续减轻企业资金负担，在免收投标（响应）保证金基础上，鼓励不收取履约保证金，履约保证金的收取比例原则不高于2%。持续开展“政采贷”业务，破解企业融资难，支持企业资金周转。</t>
  </si>
  <si>
    <t>1-10-2</t>
  </si>
  <si>
    <t>配合医保等部门促进“三医”协同发展和治理，深入推进DRG支付方式改革。深入实施全民参保计划，按640元标准补助城乡居民基本医疗保险；按人均400元标准筹集城乡医疗救助基金。</t>
  </si>
  <si>
    <t>1-10-3</t>
  </si>
  <si>
    <t>1、泉委发〔2024〕4号；
2、市《政府工作报告》责任分解表（泉政办〔2024〕1号）；
3、泉委发〔2024〕3号</t>
  </si>
  <si>
    <t>陈世强</t>
  </si>
  <si>
    <t>行政政法科</t>
  </si>
  <si>
    <t>吴斌蓉</t>
  </si>
  <si>
    <t>1-11-2</t>
  </si>
  <si>
    <t>1-11-3</t>
  </si>
  <si>
    <t>1、三争行动（泉委〔2024〕18号）；
2、市委一号文件目标任务责任清单（泉委农办〔2024〕2号）；
3、乡村振兴（泉政办〔2022〕17号）；
4、“晋江经验”（泉委办发明电〔2023〕31号）</t>
  </si>
  <si>
    <t>农业科</t>
  </si>
  <si>
    <t>余晓军</t>
  </si>
  <si>
    <t>1-12-2</t>
  </si>
  <si>
    <t>1-12-3</t>
  </si>
  <si>
    <t>综合科
经建科</t>
  </si>
  <si>
    <t>谢志强
曾志钢</t>
  </si>
  <si>
    <t>确保2024年党政领导生态环境保护目标责任书考核中环保投入水平高于2023年,修订完善两江流域上游水资源保护补偿专项资金管理规定；筹集资金用于支持两江流域上游生态治理保护，提高资金绩效管理。</t>
  </si>
  <si>
    <t>经建科
综合科
农业科</t>
  </si>
  <si>
    <t>曾志钢
谢志强
余晓军</t>
  </si>
  <si>
    <t>1-13-3</t>
  </si>
  <si>
    <t>1-13-4</t>
  </si>
  <si>
    <t>常
规
工
作
目
标</t>
  </si>
  <si>
    <t>泉委办〔2011〕80号</t>
  </si>
  <si>
    <t>综合科
行政政法科</t>
  </si>
  <si>
    <t>谢志强
吴斌蓉</t>
  </si>
  <si>
    <t>农业科
经建科</t>
  </si>
  <si>
    <t>余晓军
曾志钢</t>
  </si>
  <si>
    <t>合计</t>
  </si>
  <si>
    <t>加权得分</t>
  </si>
  <si>
    <t>行
政
能
力
目
标︵20分︶</t>
  </si>
  <si>
    <t xml:space="preserve">从严治党 </t>
  </si>
  <si>
    <t>4-1</t>
  </si>
  <si>
    <t>全面落实从严治党主体责任、党委（党组）意识形态工作责任制。</t>
  </si>
  <si>
    <t>机关党委会各科室（单位）</t>
  </si>
  <si>
    <t>章毅斌</t>
  </si>
  <si>
    <t>4-2</t>
  </si>
  <si>
    <t>定期向市委办公室报送信息，完成信息报送任务。</t>
  </si>
  <si>
    <t>办公室会各科室（单位）</t>
  </si>
  <si>
    <t>郭智勇</t>
  </si>
  <si>
    <t>4-3</t>
  </si>
  <si>
    <t>定期向市政府办公室报送信息，完成信息报送任务。</t>
  </si>
  <si>
    <t>4-4</t>
  </si>
  <si>
    <t>加强单位门户网站及新媒体建设管理。</t>
  </si>
  <si>
    <t>办公室、采购办会各科室（单位）</t>
  </si>
  <si>
    <t>郭智勇
林臻强</t>
  </si>
  <si>
    <t>4-5</t>
  </si>
  <si>
    <t>规范开展政务公开工作，保障“泉州政务”采编工作。</t>
  </si>
  <si>
    <t>4-6</t>
  </si>
  <si>
    <t>规范执行处分程序，按规定做好处分备案工作。</t>
  </si>
  <si>
    <t>人事科                    机关党委</t>
  </si>
  <si>
    <t>林林
章毅斌</t>
  </si>
  <si>
    <t>4-7</t>
  </si>
  <si>
    <t>贯彻习近平法治思想，落实全面依法治市有关工作任务，做好一体化大融合行政执法平台建设及推广应用。</t>
  </si>
  <si>
    <t>法规政研科会相关科室（单位）</t>
  </si>
  <si>
    <t>苏丽萱</t>
  </si>
  <si>
    <t>依法履职</t>
  </si>
  <si>
    <t>5-1</t>
  </si>
  <si>
    <t>自觉接受人大政协监督，及时答复人大代表建议和政协委员提案。</t>
  </si>
  <si>
    <t>机关各科室             局属各单位</t>
  </si>
  <si>
    <t>机关各科室局属各单位负责人</t>
  </si>
  <si>
    <t>5-2</t>
  </si>
  <si>
    <t>按规定参加并做好绩效目标考评工作。</t>
  </si>
  <si>
    <t>5-3</t>
  </si>
  <si>
    <t>加强财政资金预算管理，严格控制一般性支出，提升预算绩效管理水平。</t>
  </si>
  <si>
    <t>5-4</t>
  </si>
  <si>
    <t>依照《信访工作条例》做好信访工作。</t>
  </si>
  <si>
    <t>5-5</t>
  </si>
  <si>
    <t>依法依规开展表彰奖励和创建示范活动。</t>
  </si>
  <si>
    <t>5-6</t>
  </si>
  <si>
    <t>优化营商环境，推进行政审批制度改革，完善社会信用体系。</t>
  </si>
  <si>
    <t>5-7</t>
  </si>
  <si>
    <t>落实垃圾分类工作。</t>
  </si>
  <si>
    <t>机关效能</t>
  </si>
  <si>
    <t>6-1</t>
  </si>
  <si>
    <t>优化政务服务，提升政务服务效率。</t>
  </si>
  <si>
    <t>审核审批科</t>
  </si>
  <si>
    <t>江华军</t>
  </si>
  <si>
    <t>6-2</t>
  </si>
  <si>
    <t>做好数字政府建设相关工作。</t>
  </si>
  <si>
    <t>6-3</t>
  </si>
  <si>
    <t>提升12345政务服务热线群众诉求办理质量。</t>
  </si>
  <si>
    <t>6-4</t>
  </si>
  <si>
    <t>做好本单位及机关内部绩效工作方案，开展机关内部绩效考评。</t>
  </si>
  <si>
    <t>6-5</t>
  </si>
  <si>
    <t>改革创新，至少形成1项最具有创新性、成效性、推广性的创新成果。</t>
  </si>
  <si>
    <t>精神文明建设成效
(6分)</t>
  </si>
  <si>
    <t>7</t>
  </si>
  <si>
    <t>精神文明建设工作。</t>
  </si>
  <si>
    <t>平安建设成效(6分)</t>
  </si>
  <si>
    <t>8</t>
  </si>
  <si>
    <t>平安建设工作（含安全生产和消防安全工作）。</t>
  </si>
  <si>
    <t>办公室
行政政法科会相关科室</t>
  </si>
  <si>
    <t>郭智勇
吴斌蓉</t>
  </si>
  <si>
    <t>绩效目标考评得分</t>
  </si>
  <si>
    <t xml:space="preserve">参评单位（盖章）:泉州市财政局 </t>
    <phoneticPr fontId="15" type="noConversion"/>
  </si>
  <si>
    <t>单位主要领导：                     分管领导：                 科室负责人：               经办人：           联系电话：                 
2024 年   月   日</t>
    <phoneticPr fontId="15" type="noConversion"/>
  </si>
  <si>
    <t>1-1-1</t>
  </si>
  <si>
    <t>1-2-1</t>
  </si>
  <si>
    <t>完善社会保险体系，逐步提高筹资水平和保障水平，增加各类群体转移性收入。城乡居民社会养老保险基础养老金标准提高到每人每月最低160元。提高退休人员基本养老金水平，总体调整水平为2023年退休人员月人均基本养老金的3%。</t>
    <phoneticPr fontId="15" type="noConversion"/>
  </si>
  <si>
    <t>1-3-1</t>
  </si>
  <si>
    <t>1-3-2</t>
  </si>
  <si>
    <t>1-3-3</t>
  </si>
  <si>
    <t>下达奖补资金5000万元，支持建设229个“党建+”邻里中心。申报2024年中央财政支持普惠托育服务发展示范项目，支持普惠托育服务体系建设。</t>
    <phoneticPr fontId="15" type="noConversion"/>
  </si>
  <si>
    <t>1-4-1</t>
  </si>
  <si>
    <t>1-4-2</t>
  </si>
  <si>
    <t>社保科
综合科
经建科
行政政法科
企业科
资产科</t>
    <phoneticPr fontId="15" type="noConversion"/>
  </si>
  <si>
    <t>黄冠雍
谢志强
曾志钢
吴斌蓉
颜薪屏
王虹瑜</t>
    <phoneticPr fontId="15" type="noConversion"/>
  </si>
  <si>
    <t>1-4-3</t>
  </si>
  <si>
    <t>1-4-4</t>
  </si>
  <si>
    <t>社保科
行政政法科
教科文科</t>
    <phoneticPr fontId="16" type="noConversion"/>
  </si>
  <si>
    <t>1-5-1</t>
  </si>
  <si>
    <t>鼓励企业加大智转数改投入，支持企业增资扩产，申报制造业新型技术改造城市试点和中小企业数字化转型城市试点。统筹安排4300万元，鼓励“专精特新”中小企业实施包括“小快轻准”数字化产品在内的新产品研发和应用，推进新产品、新技术产业化，提升产品供给质量。</t>
    <phoneticPr fontId="15" type="noConversion"/>
  </si>
  <si>
    <t>1-6-1</t>
  </si>
  <si>
    <t>1、泉委发〔2024〕4号；
2、市《政府工作报告》责任分解表（泉政办〔2024〕1号）；
3、三争行动（泉委〔2024〕18号）；
4、工业（产业）园区标准化建设（泉委办〔2024〕11号）；
5、生态环境保护（泉委办发〔2021〕14号）；
6、“晋江经验”（泉委办发明电〔2023〕31号）</t>
    <phoneticPr fontId="15" type="noConversion"/>
  </si>
  <si>
    <t>系统运用“财政政策+金融工具”，统筹资金注入产业股权投资基金，发挥市属国企平台承载作用，为基金持续落地提供资金保障。创新投融资开发、“国企+”运营等模式，推进“标准地”供应制度。安排专项经费用于保障盘活利用低效用地试点工作。对接集聚优质基金管理人，合作设立若干产业投资子基金。</t>
    <phoneticPr fontId="15" type="noConversion"/>
  </si>
  <si>
    <t>肖金树</t>
    <phoneticPr fontId="15" type="noConversion"/>
  </si>
  <si>
    <t>经建科
综合科</t>
    <phoneticPr fontId="15" type="noConversion"/>
  </si>
  <si>
    <t>曾志钢
谢志强</t>
    <phoneticPr fontId="15" type="noConversion"/>
  </si>
  <si>
    <t>1-7-1</t>
  </si>
  <si>
    <t>1-7-2</t>
  </si>
  <si>
    <t>陈丽蓉
陈世强</t>
    <phoneticPr fontId="15" type="noConversion"/>
  </si>
  <si>
    <t>1-8-1</t>
  </si>
  <si>
    <t>1、市《政府工作报告》责任分解表（泉政办〔2024〕1号）；
2、优化营商环境（泉委办〔2024〕31号）；
3、“晋江经验”（泉委办发明电〔2023〕31号）；
4、泉委发〔2024〕3号</t>
    <phoneticPr fontId="15" type="noConversion"/>
  </si>
  <si>
    <t>制定优化营商环境贯彻落实方案。严格执行全省财政行政处罚自由裁量统一标准，修订现行“四张清单”；依法开展对涉及市场主体的会计信息质量检查、政府采购代理机构监督检查、代理记账机构监督检查、资产评估机构监督检查，建立财政执法监督联系点。</t>
    <phoneticPr fontId="15" type="noConversion"/>
  </si>
  <si>
    <t>陈丽蓉
杜伟峰</t>
    <phoneticPr fontId="16" type="noConversion"/>
  </si>
  <si>
    <t>法规政研科                                                  采购办
监督分局
审核审批科</t>
    <phoneticPr fontId="16" type="noConversion"/>
  </si>
  <si>
    <t>苏丽萱
林臻强
黄程晖
江华军</t>
    <phoneticPr fontId="16" type="noConversion"/>
  </si>
  <si>
    <t>全力支持保障服务业三年行动方案专项政策落实，做好省对市服务业增加值增长率指标数据采集。</t>
    <phoneticPr fontId="15" type="noConversion"/>
  </si>
  <si>
    <t>1-9-1</t>
  </si>
  <si>
    <t>采购办</t>
    <phoneticPr fontId="15" type="noConversion"/>
  </si>
  <si>
    <t>1-10-1</t>
  </si>
  <si>
    <t>1-11-1</t>
  </si>
  <si>
    <t>1-12-1</t>
  </si>
  <si>
    <t>推进创建146个省级乡村振兴示范村，培育15个市级乡村振兴实绩突出村。支持乡村振兴示范线建设、创建“一县一溪一特色”田园风光示范片区、打造一批县域中心强镇，支持创建乡村振兴整镇推进乡镇。</t>
    <phoneticPr fontId="15" type="noConversion"/>
  </si>
  <si>
    <t>支持开展水稻种植叠加保险，按叠加保险新增保费的50%给予奖补。创新生猪期货保险扶持政策，市级财政补贴比例可达50%。支持投保农业巨灾天气指数保险。</t>
    <phoneticPr fontId="15" type="noConversion"/>
  </si>
  <si>
    <t>1-13-1</t>
  </si>
  <si>
    <t>参与市国有土地上房屋征收与补偿规定修订，统筹片区土地出让收入、专项债券等支持片区开发及保障征地拆迁资金,会同市住建局申报保障性安居工程项目中央和省级补助资金。</t>
    <phoneticPr fontId="15" type="noConversion"/>
  </si>
  <si>
    <t>1-13-2</t>
  </si>
  <si>
    <t>2-1-1</t>
    <phoneticPr fontId="15" type="noConversion"/>
  </si>
  <si>
    <t>2-1-2</t>
    <phoneticPr fontId="15" type="noConversion"/>
  </si>
  <si>
    <t>陈丽蓉
肖金树</t>
    <phoneticPr fontId="15" type="noConversion"/>
  </si>
  <si>
    <t>社保科
教科文科</t>
    <phoneticPr fontId="15" type="noConversion"/>
  </si>
  <si>
    <t>黄冠雍
朱伟宾</t>
    <phoneticPr fontId="15" type="noConversion"/>
  </si>
  <si>
    <t>2-2-1</t>
    <phoneticPr fontId="15" type="noConversion"/>
  </si>
  <si>
    <t>2-2-2</t>
    <phoneticPr fontId="15" type="noConversion"/>
  </si>
  <si>
    <r>
      <t>提升收支管理质效，确保财政安全平稳运行</t>
    </r>
    <r>
      <rPr>
        <b/>
        <sz val="11"/>
        <rFont val="宋体"/>
        <charset val="134"/>
      </rPr>
      <t>（属泉委发〔2024〕4号，第3、4页；市《政府工作报告》责任分解表，第2、51、112项）（5分）</t>
    </r>
  </si>
  <si>
    <r>
      <t>实现居民人均可支配收入和经济增长同步</t>
    </r>
    <r>
      <rPr>
        <b/>
        <sz val="11"/>
        <rFont val="宋体"/>
        <charset val="134"/>
      </rPr>
      <t>（属泉委发〔2024〕4号，第15、16、17页；市《政府工作报告》责任分解表，第6项）（5分）</t>
    </r>
  </si>
  <si>
    <r>
      <t>强化民生投入机制，加强兜底性民生保障</t>
    </r>
    <r>
      <rPr>
        <sz val="11"/>
        <rFont val="宋体"/>
        <charset val="134"/>
      </rPr>
      <t>，投入城乡低保补助资金4844万元，落实低保兜底制度，使困难群众更好地享受政策红利。</t>
    </r>
    <phoneticPr fontId="15" type="noConversion"/>
  </si>
  <si>
    <r>
      <t>强化财政民生投入机制，提高人民生活品质</t>
    </r>
    <r>
      <rPr>
        <b/>
        <sz val="11"/>
        <rFont val="宋体"/>
        <charset val="134"/>
      </rPr>
      <t>（属泉委发〔2024〕4号，第8、9页；市《政府工作报告》责任分解表，第6、64项；“党建+”邻里中心，第4页）（5分）</t>
    </r>
  </si>
  <si>
    <r>
      <t>强化财政支撑保障，扎实推进就业优先战略</t>
    </r>
    <r>
      <rPr>
        <b/>
        <sz val="11"/>
        <rFont val="宋体"/>
        <charset val="134"/>
      </rPr>
      <t>（属泉委发〔2024〕4号，第16页；三争行动，第16页；“涌泉”行动，第2、3、4、5、7、8、11、17页；泉委办〔2024〕7号，第10、11、33页；泉委发〔2024〕3号，第27页）（5分）</t>
    </r>
  </si>
  <si>
    <t>黄冠雍
吴斌蓉
朱伟宾</t>
    <phoneticPr fontId="16" type="noConversion"/>
  </si>
  <si>
    <t>1、泉委发〔2024〕4号；
2、市《政府工作报告》责任分解表（泉政办〔2024〕1号）；
3、三争行动（泉委〔2024〕18号）；
4、工业（产业）园区标准化建设（泉委办〔2024〕11号）；
5、“涌泉”行动（泉委办发〔2022〕5号）；
6、泉委发〔2024〕3号</t>
    <phoneticPr fontId="15" type="noConversion"/>
  </si>
  <si>
    <r>
      <t>坚持抓创新、促应用，支持推进教育、科技、人才发展</t>
    </r>
    <r>
      <rPr>
        <b/>
        <sz val="12"/>
        <rFont val="宋体"/>
        <charset val="134"/>
      </rPr>
      <t>（属泉委发〔2024〕4号，第6、7、8、9页；市《政府工作报告》责任分解表，第9、10、13、21、85、87、88项；三争行动，第16页；工业（产业）园区标准化建设，第3、4页;“涌泉”行动，第8、10页；泉委发〔2024〕3号，第5、7、17、20页）（5分）</t>
    </r>
    <phoneticPr fontId="15" type="noConversion"/>
  </si>
  <si>
    <t>肖金树</t>
    <phoneticPr fontId="15" type="noConversion"/>
  </si>
  <si>
    <t>教科文科</t>
    <phoneticPr fontId="15" type="noConversion"/>
  </si>
  <si>
    <t>朱伟宾</t>
    <phoneticPr fontId="15" type="noConversion"/>
  </si>
  <si>
    <r>
      <t>强化资金资源统筹，支持市属国企发展壮大</t>
    </r>
    <r>
      <rPr>
        <b/>
        <sz val="11"/>
        <rFont val="宋体"/>
        <charset val="134"/>
      </rPr>
      <t>（属泉委发〔2024〕4号，第9页；市《政府工作报告》责任分解表，第51、52、53项；三争行动，第12页；工业（产业）园区标准化建设，第3、4页；生态环境保护，第17页；“晋江经验”，第69、74项）（5分）</t>
    </r>
    <phoneticPr fontId="15" type="noConversion"/>
  </si>
  <si>
    <r>
      <t>深化招商服务、支持建设两岸融合发展示范区</t>
    </r>
    <r>
      <rPr>
        <b/>
        <sz val="11"/>
        <rFont val="宋体"/>
        <charset val="134"/>
      </rPr>
      <t>（属泉委发〔2024〕4号，第10、11、12页；市《政府工作报告》责任分解表，第61项；聚侨引侨和泉商回归，第5、12页；“涌泉”行动，第9、10页；泉委办〔2024〕7号，第18页）（4分）</t>
    </r>
  </si>
  <si>
    <r>
      <t>聚力打造“泉心泉意”品牌，进一步优化营商环境</t>
    </r>
    <r>
      <rPr>
        <b/>
        <sz val="11"/>
        <rFont val="宋体"/>
        <charset val="134"/>
      </rPr>
      <t>（属市《政府工作报告》责任分解表，第49项；优化营商环境，第23、24、30、35页；“晋江经验”，第74项；泉委发〔2024〕3号，第27页）（5分）</t>
    </r>
    <phoneticPr fontId="15" type="noConversion"/>
  </si>
  <si>
    <r>
      <t>优化政府采购，健全市场公平竞争制度</t>
    </r>
    <r>
      <rPr>
        <b/>
        <sz val="11"/>
        <rFont val="宋体"/>
        <charset val="134"/>
      </rPr>
      <t>（属优化营商环境，第30、31、38页；生态环境保护，第17页；“晋江经验”，第38、44项）（5分）</t>
    </r>
  </si>
  <si>
    <r>
      <t>推动公共卫生体系建设，深入实施全民参保计划</t>
    </r>
    <r>
      <rPr>
        <b/>
        <sz val="11"/>
        <rFont val="宋体"/>
        <charset val="134"/>
      </rPr>
      <t>（属泉委发〔2024〕4号，第9、16、17页；市《政府工作报告》责任分解表，第6、90、93项）（5分）</t>
    </r>
  </si>
  <si>
    <r>
      <t>人均基本公共卫生服务项目政府补助标准从每人每年89元提高到94元，及时足额下达省级财政补助资金</t>
    </r>
    <r>
      <rPr>
        <sz val="11"/>
        <rFont val="宋体"/>
        <charset val="134"/>
      </rPr>
      <t>。</t>
    </r>
    <phoneticPr fontId="15" type="noConversion"/>
  </si>
  <si>
    <r>
      <t>支持建设平安泉州，着力实现安全发展</t>
    </r>
    <r>
      <rPr>
        <b/>
        <sz val="11"/>
        <rFont val="宋体"/>
        <charset val="134"/>
      </rPr>
      <t>（属泉委发〔2024〕4号，第19页；市《政府工作报告》责任分解表，第95项；泉委发〔2024〕3号，第26页）（4分）</t>
    </r>
    <r>
      <rPr>
        <sz val="11"/>
        <rFont val="宋体"/>
        <charset val="134"/>
      </rPr>
      <t xml:space="preserve"> </t>
    </r>
  </si>
  <si>
    <r>
      <t>落实地方债务化债方案，加快压降隐性债务余额，完善政府债务风险防控长效机制，做好省对市政府债务风险防控指标数据采集</t>
    </r>
    <r>
      <rPr>
        <sz val="11"/>
        <rFont val="宋体"/>
        <charset val="134"/>
      </rPr>
      <t>。</t>
    </r>
    <phoneticPr fontId="15" type="noConversion"/>
  </si>
  <si>
    <r>
      <t>支持实施乡村振兴战略，持续加大财政投入三农力度</t>
    </r>
    <r>
      <rPr>
        <b/>
        <sz val="11"/>
        <rFont val="宋体"/>
        <charset val="134"/>
      </rPr>
      <t>（属三争行动，第15页；市委一号文件目标任务责任清单，第27页；乡村振兴，第10页；“晋江经验”，第19项）（5分）</t>
    </r>
    <phoneticPr fontId="15" type="noConversion"/>
  </si>
  <si>
    <r>
      <t>重点支持教育、卫生健康、医疗、养老、体育等领域惠民生补短板</t>
    </r>
    <r>
      <rPr>
        <b/>
        <sz val="11"/>
        <rFont val="宋体"/>
        <charset val="134"/>
      </rPr>
      <t>（“三定”方案，第8页）（3分）</t>
    </r>
  </si>
  <si>
    <r>
      <t>助力惠民为民项目保质保量完成</t>
    </r>
    <r>
      <rPr>
        <b/>
        <sz val="11"/>
        <rFont val="宋体"/>
        <charset val="134"/>
      </rPr>
      <t>（“三定”方案，第5、7、8页）（3分）</t>
    </r>
  </si>
  <si>
    <r>
      <t>合</t>
    </r>
    <r>
      <rPr>
        <b/>
        <sz val="12"/>
        <rFont val="Times New Roman"/>
        <family val="1"/>
      </rPr>
      <t xml:space="preserve">  </t>
    </r>
    <r>
      <rPr>
        <b/>
        <sz val="12"/>
        <rFont val="宋体"/>
        <charset val="134"/>
      </rPr>
      <t>计</t>
    </r>
  </si>
  <si>
    <t>1、市《政府工作报告》责任分解表（泉政办〔2024〕1号）；
2、抓城建提品质（泉委办〔2024〕13号）；
3、优化营商环境（泉委办〔2024〕31号）；
4、“文旅+”（泉政办〔2023〕17号）；
5、生态环境保护（泉委办发〔2021〕14号）</t>
    <phoneticPr fontId="15" type="noConversion"/>
  </si>
  <si>
    <r>
      <t>统筹城乡发展、推进建设品质泉州</t>
    </r>
    <r>
      <rPr>
        <b/>
        <sz val="11"/>
        <rFont val="宋体"/>
        <charset val="134"/>
      </rPr>
      <t>（属市《政府工作报告》责任分解表，第22、31项；抓城建提品质，第21页；优化营商环境，第26页；“文旅+”，第3、5、6页；生态环境保护，第17页）（4分）</t>
    </r>
    <phoneticPr fontId="15" type="noConversion"/>
  </si>
  <si>
    <r>
      <rPr>
        <sz val="11"/>
        <rFont val="宋体"/>
        <charset val="134"/>
      </rPr>
      <t>出台市港口集装箱运输发展专项资金管理规定，安排落实2024年航运发展专项资金，推动进出泉州港口货物降低社会物流成本。下达国家综合货运枢纽补链强链项目中央奖补资金3.06亿元，织密交通网络提升运输效率，加快枢纽城市建设。</t>
    </r>
    <phoneticPr fontId="15" type="noConversion"/>
  </si>
  <si>
    <r>
      <t>锚定年度财政收入目标，</t>
    </r>
    <r>
      <rPr>
        <sz val="11"/>
        <color rgb="FFFF0000"/>
        <rFont val="宋体"/>
        <family val="3"/>
        <charset val="134"/>
      </rPr>
      <t>严格落实组织收入主体责任，</t>
    </r>
    <r>
      <rPr>
        <sz val="11"/>
        <rFont val="宋体"/>
        <charset val="134"/>
      </rPr>
      <t>一般公共预算总收入增长5.2%，地方一般公共预算收入增长5.5%。做好省对市地方一般公共预算收入增长率指标数据采集。</t>
    </r>
    <phoneticPr fontId="15" type="noConversion"/>
  </si>
  <si>
    <r>
      <t>坚持厉行节约过紧日子，</t>
    </r>
    <r>
      <rPr>
        <sz val="11"/>
        <color rgb="FFFF0000"/>
        <rFont val="宋体"/>
        <family val="3"/>
        <charset val="134"/>
      </rPr>
      <t>严控</t>
    </r>
    <r>
      <rPr>
        <sz val="11"/>
        <rFont val="宋体"/>
        <charset val="134"/>
      </rPr>
      <t>一般性支出2024年市直部门（单位）经常性业务费、公用经费分别按10%、5%的幅度压减下达。做好省对市财政预算执行情况指标数据采集。</t>
    </r>
    <phoneticPr fontId="15" type="noConversion"/>
  </si>
  <si>
    <r>
      <t>推行专项债券“滚动储备、定期调度、协同协作、督查督导、动态调整、激励惩戒、绩效评价”等七个机制和“四库管理+量化筛选+五项服务”管理模式</t>
    </r>
    <r>
      <rPr>
        <sz val="11"/>
        <color rgb="FFFF0000"/>
        <rFont val="宋体"/>
        <family val="3"/>
        <charset val="134"/>
      </rPr>
      <t>，</t>
    </r>
    <r>
      <rPr>
        <sz val="11"/>
        <rFont val="宋体"/>
        <charset val="134"/>
      </rPr>
      <t>策划申报2024年新增专项债券项目、债券需求并通过国家发改委和财政部审核。</t>
    </r>
    <phoneticPr fontId="15" type="noConversion"/>
  </si>
  <si>
    <r>
      <rPr>
        <sz val="11"/>
        <color rgb="FFFF0000"/>
        <rFont val="宋体"/>
        <family val="3"/>
        <charset val="134"/>
        <scheme val="minor"/>
      </rPr>
      <t>优化财政支出结构，支出重点向基本民生倾斜，</t>
    </r>
    <r>
      <rPr>
        <sz val="11"/>
        <rFont val="宋体"/>
        <charset val="134"/>
        <scheme val="minor"/>
      </rPr>
      <t>做好2024年市委、市政府为民办实事项目市级财政补助资金保障，预算安排为民办实事资金24538万元。</t>
    </r>
    <phoneticPr fontId="15" type="noConversion"/>
  </si>
  <si>
    <r>
      <t>全市动态储备优质就业岗位3万个，</t>
    </r>
    <r>
      <rPr>
        <sz val="11"/>
        <color rgb="FFFF0000"/>
        <rFont val="宋体"/>
        <family val="3"/>
        <charset val="134"/>
      </rPr>
      <t>协同</t>
    </r>
    <r>
      <rPr>
        <sz val="11"/>
        <rFont val="宋体"/>
        <charset val="134"/>
      </rPr>
      <t>有关部门组织举办校企对接、校园招聘活动，开展青年就业见习岗位募集计划，组织青年参加见习，兑现见习补贴</t>
    </r>
    <r>
      <rPr>
        <sz val="11"/>
        <color rgb="FFFF0000"/>
        <rFont val="宋体"/>
        <family val="3"/>
        <charset val="134"/>
      </rPr>
      <t>政策</t>
    </r>
    <r>
      <rPr>
        <sz val="11"/>
        <rFont val="宋体"/>
        <charset val="134"/>
      </rPr>
      <t>。</t>
    </r>
    <phoneticPr fontId="15" type="noConversion"/>
  </si>
  <si>
    <r>
      <t>鼓励企校合作，开展新型学徒制培训</t>
    </r>
    <r>
      <rPr>
        <sz val="11"/>
        <color rgb="FFFF0000"/>
        <rFont val="宋体"/>
        <family val="3"/>
        <charset val="134"/>
      </rPr>
      <t>、</t>
    </r>
    <r>
      <rPr>
        <sz val="11"/>
        <rFont val="宋体"/>
        <charset val="134"/>
      </rPr>
      <t>高等级技工培训，按照中级工班每人每年5000元</t>
    </r>
    <r>
      <rPr>
        <sz val="11"/>
        <color rgb="FFFF0000"/>
        <rFont val="宋体"/>
        <family val="3"/>
        <charset val="134"/>
      </rPr>
      <t>、</t>
    </r>
    <r>
      <rPr>
        <sz val="11"/>
        <rFont val="宋体"/>
        <charset val="134"/>
      </rPr>
      <t>高级工班6000元</t>
    </r>
    <r>
      <rPr>
        <sz val="11"/>
        <color rgb="FFFF0000"/>
        <rFont val="宋体"/>
        <family val="3"/>
        <charset val="134"/>
      </rPr>
      <t>、</t>
    </r>
    <r>
      <rPr>
        <sz val="11"/>
        <rFont val="宋体"/>
        <charset val="134"/>
      </rPr>
      <t>技师班7000元</t>
    </r>
    <r>
      <rPr>
        <sz val="11"/>
        <color rgb="FFFF0000"/>
        <rFont val="宋体"/>
        <family val="3"/>
        <charset val="134"/>
      </rPr>
      <t>、</t>
    </r>
    <r>
      <rPr>
        <sz val="11"/>
        <rFont val="宋体"/>
        <charset val="134"/>
      </rPr>
      <t>高级技师班8000元标准执行补贴。配合出台市引工大使认定规定，会同有关部门兑现引才奖、留才奖。</t>
    </r>
    <phoneticPr fontId="15" type="noConversion"/>
  </si>
  <si>
    <t>预算安排泉州医高专升本创建经费2200万元、华侨大学共建经费3400万元。预算安排2215万元，支持新改建一批中小学标准化心理辅导室、“5G+专递课堂”建设补助、初中教育综合改革“新优校”、教师队伍建设等。</t>
    <phoneticPr fontId="15" type="noConversion"/>
  </si>
  <si>
    <r>
      <rPr>
        <sz val="11"/>
        <color rgb="FFFF0000"/>
        <rFont val="宋体"/>
        <family val="3"/>
        <charset val="134"/>
      </rPr>
      <t>大力</t>
    </r>
    <r>
      <rPr>
        <sz val="11"/>
        <rFont val="宋体"/>
        <charset val="134"/>
      </rPr>
      <t>争取2024年新增债券额度，做好债券前期发行材料准备，实现“量质双跃”，为全市重大项目建设提供债券资金支持。</t>
    </r>
    <phoneticPr fontId="15" type="noConversion"/>
  </si>
  <si>
    <t>支持市“政策找企”平台升级改造，做实“免申即享”政策清单。推动市中小微企业融资促进中心正式开业，配合有关部门开展基金及上市等金融政策宣讲，做好鼓励金融业发展相关奖励政策兑现，认真组织各项金融机构评价工作，促进金融营商环境优化。</t>
    <phoneticPr fontId="15" type="noConversion"/>
  </si>
  <si>
    <r>
      <rPr>
        <sz val="11"/>
        <color rgb="FFFF0000"/>
        <rFont val="宋体"/>
        <family val="3"/>
        <charset val="134"/>
        <scheme val="minor"/>
      </rPr>
      <t>上线</t>
    </r>
    <r>
      <rPr>
        <sz val="11"/>
        <rFont val="宋体"/>
        <charset val="134"/>
        <scheme val="minor"/>
      </rPr>
      <t>框架协议电子化采购模块功能；申报适宜纳入框架协议采购的品目。出台持续巩固提升一流政府采购营商环境行动方案，持续巩固政府采购绿色产品占同类产品金额占比。</t>
    </r>
    <phoneticPr fontId="15" type="noConversion"/>
  </si>
  <si>
    <r>
      <t>学习借鉴三明医改经验，深化医药卫生体制改革</t>
    </r>
    <r>
      <rPr>
        <sz val="11"/>
        <rFont val="宋体"/>
        <charset val="134"/>
      </rPr>
      <t>，</t>
    </r>
    <r>
      <rPr>
        <sz val="11"/>
        <color rgb="FFFF0000"/>
        <rFont val="宋体"/>
        <family val="3"/>
        <charset val="134"/>
      </rPr>
      <t>预算</t>
    </r>
    <r>
      <rPr>
        <sz val="11"/>
        <rFont val="宋体"/>
        <charset val="134"/>
      </rPr>
      <t>安排公立医院高质量发展资金1.7亿元，用于市级公立医院重点专科建设和卫生人才引进培养等，</t>
    </r>
    <r>
      <rPr>
        <sz val="11"/>
        <color rgb="FFFF0000"/>
        <rFont val="宋体"/>
        <family val="3"/>
        <charset val="134"/>
      </rPr>
      <t>预算</t>
    </r>
    <r>
      <rPr>
        <sz val="11"/>
        <rFont val="宋体"/>
        <charset val="134"/>
      </rPr>
      <t>安排县域医共体专项资金1730万元，提升乡村医疗卫生服务能力，引导优质医疗资源下沉。</t>
    </r>
    <phoneticPr fontId="15" type="noConversion"/>
  </si>
  <si>
    <r>
      <t>按标准下达村级农民技术员津贴市级补助资金163万元和市级村组织运转补助经费511.2万元。</t>
    </r>
    <r>
      <rPr>
        <sz val="11"/>
        <color rgb="FFFF0000"/>
        <rFont val="宋体"/>
        <family val="3"/>
        <charset val="134"/>
      </rPr>
      <t>预算</t>
    </r>
    <r>
      <rPr>
        <sz val="11"/>
        <rFont val="宋体"/>
        <family val="3"/>
        <charset val="134"/>
      </rPr>
      <t>安排全年助学金3000万元，增加学生家庭群体转移性收入。</t>
    </r>
    <phoneticPr fontId="15" type="noConversion"/>
  </si>
  <si>
    <r>
      <t>预算安排人才专项经费1.05亿元，深化实施人才“港湾计划”，</t>
    </r>
    <r>
      <rPr>
        <sz val="11"/>
        <color rgb="FFFF0000"/>
        <rFont val="宋体"/>
        <family val="3"/>
        <charset val="134"/>
      </rPr>
      <t>预算</t>
    </r>
    <r>
      <rPr>
        <sz val="11"/>
        <rFont val="宋体"/>
        <family val="3"/>
        <charset val="134"/>
      </rPr>
      <t>安排1000万元</t>
    </r>
    <r>
      <rPr>
        <sz val="11"/>
        <color rgb="FFFF0000"/>
        <rFont val="宋体"/>
        <family val="3"/>
        <charset val="134"/>
      </rPr>
      <t>支持实施</t>
    </r>
    <r>
      <rPr>
        <sz val="11"/>
        <rFont val="宋体"/>
        <charset val="134"/>
      </rPr>
      <t>“涌泉”行动，落实一次性生活补助和社保补贴资金、安居补助资金</t>
    </r>
    <r>
      <rPr>
        <sz val="11"/>
        <color rgb="FFFF0000"/>
        <rFont val="宋体"/>
        <family val="3"/>
        <charset val="134"/>
      </rPr>
      <t>，</t>
    </r>
    <r>
      <rPr>
        <sz val="11"/>
        <rFont val="宋体"/>
        <charset val="134"/>
      </rPr>
      <t>鼓励大学毕业生等来泉留泉就业创业。</t>
    </r>
    <phoneticPr fontId="15" type="noConversion"/>
  </si>
  <si>
    <r>
      <rPr>
        <sz val="11"/>
        <color rgb="FFFF0000"/>
        <rFont val="宋体"/>
        <family val="3"/>
        <charset val="134"/>
      </rPr>
      <t>预算</t>
    </r>
    <r>
      <rPr>
        <sz val="11"/>
        <rFont val="宋体"/>
        <charset val="134"/>
      </rPr>
      <t>安排创新与国家自主建设示范区专项资金10000万元以上、重点创新平台建设专项资金5000万元以上。下达高新技术企业认定奖补、科技特派员专项资金，支持清源创新实验室等平台建设。</t>
    </r>
    <phoneticPr fontId="15" type="noConversion"/>
  </si>
  <si>
    <r>
      <t>配合有关部门出台市强化企业创新主体地位提升全社会研发投入水平若干措施和推动科研院所市场化产业化转型相关政策，并兑现奖补资金。</t>
    </r>
    <r>
      <rPr>
        <sz val="11"/>
        <color rgb="FFFF0000"/>
        <rFont val="宋体"/>
        <family val="3"/>
        <charset val="134"/>
      </rPr>
      <t>预算</t>
    </r>
    <r>
      <rPr>
        <sz val="11"/>
        <rFont val="宋体"/>
        <charset val="134"/>
      </rPr>
      <t>安排职业教育改革发展专项1500万元，兑现《加快建设国家产教融合试点城市实施方案》相关补助政策。配合工信部门开展工业（产业）园区标准化建设考核评价，统筹安排资金对县（市、区）实施正向激励奖励。</t>
    </r>
    <phoneticPr fontId="15" type="noConversion"/>
  </si>
  <si>
    <r>
      <t>预算安排4000万支持水务集团开展市场化运作污水收集业务；</t>
    </r>
    <r>
      <rPr>
        <sz val="11"/>
        <color rgb="FFFF0000"/>
        <rFont val="宋体"/>
        <family val="3"/>
        <charset val="134"/>
      </rPr>
      <t>预算</t>
    </r>
    <r>
      <rPr>
        <sz val="11"/>
        <rFont val="宋体"/>
        <family val="3"/>
        <charset val="134"/>
      </rPr>
      <t>安排500万元支持古城公司实体化运作。出台污水治理、矿山修复资金保障运作方案。梳理“三大通道”、福医大、中环城路、洛丰高速、泉金高速等重大项目资金需求、筹措方案及保障措施，形成重大项目资金筹措方案。</t>
    </r>
    <phoneticPr fontId="15" type="noConversion"/>
  </si>
  <si>
    <r>
      <t>加快建设两岸融合发展示范区，</t>
    </r>
    <r>
      <rPr>
        <sz val="11"/>
        <color rgb="FFFF0000"/>
        <rFont val="宋体"/>
        <family val="3"/>
        <charset val="134"/>
      </rPr>
      <t>预算</t>
    </r>
    <r>
      <rPr>
        <sz val="11"/>
        <rFont val="宋体"/>
        <family val="3"/>
        <charset val="134"/>
      </rPr>
      <t>安排对台专项工作等经费194万元，两岸融合发展专项经费213.5万元。</t>
    </r>
    <r>
      <rPr>
        <sz val="11"/>
        <color rgb="FFFF0000"/>
        <rFont val="宋体"/>
        <family val="3"/>
        <charset val="134"/>
      </rPr>
      <t>预算</t>
    </r>
    <r>
      <rPr>
        <sz val="11"/>
        <rFont val="宋体"/>
        <family val="3"/>
        <charset val="134"/>
      </rPr>
      <t>安排世界闽南文化交流中心等专项经费1000万元，支持举办2024世界闽南文化节。</t>
    </r>
    <r>
      <rPr>
        <sz val="11"/>
        <color rgb="FFFF0000"/>
        <rFont val="宋体"/>
        <family val="3"/>
        <charset val="134"/>
      </rPr>
      <t>预算</t>
    </r>
    <r>
      <rPr>
        <sz val="11"/>
        <rFont val="宋体"/>
        <family val="3"/>
        <charset val="134"/>
      </rPr>
      <t>安排鼓励和支持台湾青年来泉就业创业实习实训奖补资金235万元。</t>
    </r>
    <phoneticPr fontId="15" type="noConversion"/>
  </si>
  <si>
    <t>新增一个远程异地评审场地分中心，试点与广东省的跨省远程异地评审。在市、县两级成立政府采购行政调解委员会，做到全覆盖；设立固定调解室。</t>
    <phoneticPr fontId="15" type="noConversion"/>
  </si>
  <si>
    <r>
      <rPr>
        <sz val="11"/>
        <color rgb="FFFF0000"/>
        <rFont val="宋体"/>
        <family val="3"/>
        <charset val="134"/>
        <scheme val="minor"/>
      </rPr>
      <t>预算</t>
    </r>
    <r>
      <rPr>
        <sz val="11"/>
        <rFont val="宋体"/>
        <family val="3"/>
        <charset val="134"/>
        <scheme val="minor"/>
      </rPr>
      <t>安排创建国家食品安全示范城市工作经费及食品安全专项经费2142.59万元。下达增发2023年国债自然灾害应急能力提升工程补助资金12630万元。</t>
    </r>
    <phoneticPr fontId="15" type="noConversion"/>
  </si>
  <si>
    <r>
      <rPr>
        <sz val="11"/>
        <color rgb="FFFF0000"/>
        <rFont val="宋体"/>
        <family val="3"/>
        <charset val="134"/>
        <scheme val="minor"/>
      </rPr>
      <t>预算</t>
    </r>
    <r>
      <rPr>
        <sz val="11"/>
        <rFont val="宋体"/>
        <charset val="134"/>
        <scheme val="minor"/>
      </rPr>
      <t>安排完善提升城市安全信息系统专项经费2000万元，</t>
    </r>
    <r>
      <rPr>
        <sz val="11"/>
        <color rgb="FFFF0000"/>
        <rFont val="宋体"/>
        <family val="3"/>
        <charset val="134"/>
        <scheme val="minor"/>
      </rPr>
      <t>预算</t>
    </r>
    <r>
      <rPr>
        <sz val="11"/>
        <rFont val="宋体"/>
        <charset val="134"/>
        <scheme val="minor"/>
      </rPr>
      <t>安排自然灾害避灾点巩固提升工程专项资金300万元。</t>
    </r>
    <r>
      <rPr>
        <sz val="11"/>
        <color rgb="FFFF0000"/>
        <rFont val="宋体"/>
        <family val="3"/>
        <charset val="134"/>
        <scheme val="minor"/>
      </rPr>
      <t>预算</t>
    </r>
    <r>
      <rPr>
        <sz val="11"/>
        <rFont val="宋体"/>
        <charset val="134"/>
        <scheme val="minor"/>
      </rPr>
      <t>安排“五个一百”公共安全保障提升工程市级配套资金240万元，下达省级补助资金1240万元</t>
    </r>
    <r>
      <rPr>
        <sz val="11"/>
        <rFont val="宋体"/>
        <charset val="134"/>
      </rPr>
      <t>。</t>
    </r>
    <phoneticPr fontId="15" type="noConversion"/>
  </si>
  <si>
    <r>
      <t>筹措不少于1.92亿元专项资金用于衔接推进乡村振兴，巩固拓展脱贫攻坚成果。</t>
    </r>
    <r>
      <rPr>
        <sz val="11"/>
        <color rgb="FFFF0000"/>
        <rFont val="宋体"/>
        <family val="3"/>
        <charset val="134"/>
        <scheme val="minor"/>
      </rPr>
      <t>预算</t>
    </r>
    <r>
      <rPr>
        <sz val="11"/>
        <rFont val="宋体"/>
        <family val="3"/>
        <charset val="134"/>
        <scheme val="minor"/>
      </rPr>
      <t>安排现代设施农业相关资金</t>
    </r>
    <r>
      <rPr>
        <sz val="11"/>
        <rFont val="宋体"/>
        <charset val="134"/>
      </rPr>
      <t>1500万元以上，加大对现代设施农业项目建设的投入力度。统筹土地出让收益支持农业农村发展，确保全年土地出让收益用于农业农村计提比例达到47%以上。</t>
    </r>
    <phoneticPr fontId="15" type="noConversion"/>
  </si>
  <si>
    <r>
      <t>支持文旅</t>
    </r>
    <r>
      <rPr>
        <sz val="11"/>
        <color rgb="FFFF0000"/>
        <rFont val="宋体"/>
        <family val="3"/>
        <charset val="134"/>
        <scheme val="minor"/>
      </rPr>
      <t>经济高质量</t>
    </r>
    <r>
      <rPr>
        <sz val="11"/>
        <rFont val="宋体"/>
        <charset val="134"/>
        <scheme val="minor"/>
      </rPr>
      <t>发展，兑现泉州市新形势下促进文旅经济高质量发展若干激励措施相关奖补政策,扶持影视产业发展、支持世界遗产旅游、发展乡村旅游，奖补旅行社组织游客来泉旅游项目、支持景区提升等。</t>
    </r>
    <phoneticPr fontId="15" type="noConversion"/>
  </si>
  <si>
    <r>
      <t>争取</t>
    </r>
    <r>
      <rPr>
        <sz val="11"/>
        <rFont val="宋体"/>
        <charset val="134"/>
      </rPr>
      <t>省级巩固拓展脱贫攻坚农村饮水安全资金498.5万元，争取中央水土流失治理资金1200万元、省级水土流失治理资金1590万元，治理水土流失；争取市县生活污水管网省级补助6000万元以上，下达农村污水管网市级补助6000万元，支持污水管网改造；</t>
    </r>
    <r>
      <rPr>
        <sz val="11"/>
        <color rgb="FFFF0000"/>
        <rFont val="宋体"/>
        <family val="3"/>
        <charset val="134"/>
      </rPr>
      <t>预算</t>
    </r>
    <r>
      <rPr>
        <sz val="11"/>
        <rFont val="宋体"/>
        <charset val="134"/>
      </rPr>
      <t>安排海漂垃圾治理市级奖补资金500万元，加强海上环卫队伍建设。争取省级老旧小区改造2000万元以上、下达市级补助1000万元以上，支持老旧小区改造。</t>
    </r>
    <phoneticPr fontId="15" type="noConversion"/>
  </si>
  <si>
    <r>
      <rPr>
        <sz val="11"/>
        <color rgb="FFFF0000"/>
        <rFont val="宋体"/>
        <family val="3"/>
        <charset val="134"/>
      </rPr>
      <t>预算</t>
    </r>
    <r>
      <rPr>
        <sz val="11"/>
        <rFont val="宋体"/>
        <family val="3"/>
        <charset val="134"/>
      </rPr>
      <t>安排“四好农村路”建设市级补助资金，积极推进项目建设；下达2024年道路交通安全隐患整治省级补助资金205万元。下达2024年农村地区微型消防站建设工程省级专项资金300万元及市级配套补助资金60万元。</t>
    </r>
    <phoneticPr fontId="15" type="noConversion"/>
  </si>
  <si>
    <r>
      <rPr>
        <sz val="11"/>
        <color rgb="FFFF0000"/>
        <rFont val="宋体"/>
        <family val="3"/>
        <charset val="134"/>
      </rPr>
      <t>预算</t>
    </r>
    <r>
      <rPr>
        <sz val="11"/>
        <rFont val="宋体"/>
        <family val="3"/>
        <charset val="134"/>
      </rPr>
      <t>安排儿童孤独症筛查干预服务市级补助资金150万元；预算安排提升50个村卫生所（室）服务能力市级补助资金250万元；预算安排提升基层中医馆服务能力市级补助资金120万元。实施“救急难”、特殊困难残疾人关怀、关爱“计生特殊家庭”。</t>
    </r>
    <phoneticPr fontId="15" type="noConversion"/>
  </si>
  <si>
    <r>
      <t>下达实施政府购买居家上门养老服务市级补助资金900万元；下达长者食堂建设项目补助资金440万元，</t>
    </r>
    <r>
      <rPr>
        <sz val="11"/>
        <color rgb="FFFF0000"/>
        <rFont val="宋体"/>
        <family val="3"/>
        <charset val="134"/>
      </rPr>
      <t>预算</t>
    </r>
    <r>
      <rPr>
        <sz val="11"/>
        <rFont val="宋体"/>
        <family val="3"/>
        <charset val="134"/>
      </rPr>
      <t>安排新建10座村级老年体育活动中心专项资金400万元；下达基层老年教育提质培优工程专项补助资金100万。</t>
    </r>
    <phoneticPr fontId="15" type="noConversion"/>
  </si>
  <si>
    <r>
      <t xml:space="preserve">陈丽蓉
</t>
    </r>
    <r>
      <rPr>
        <sz val="11"/>
        <color rgb="FFFF0000"/>
        <rFont val="宋体"/>
        <family val="3"/>
        <charset val="134"/>
      </rPr>
      <t>肖金树</t>
    </r>
    <r>
      <rPr>
        <sz val="11"/>
        <rFont val="宋体"/>
        <charset val="134"/>
      </rPr>
      <t xml:space="preserve">
陈世强</t>
    </r>
    <phoneticPr fontId="15" type="noConversion"/>
  </si>
  <si>
    <t>张国梁
龚新民</t>
    <phoneticPr fontId="15" type="noConversion"/>
  </si>
  <si>
    <t>国库科
预算科</t>
    <phoneticPr fontId="15" type="noConversion"/>
  </si>
  <si>
    <r>
      <rPr>
        <sz val="11"/>
        <color rgb="FFFF0000"/>
        <rFont val="宋体"/>
        <family val="3"/>
        <charset val="134"/>
      </rPr>
      <t>预算科</t>
    </r>
    <r>
      <rPr>
        <sz val="11"/>
        <rFont val="宋体"/>
        <family val="3"/>
        <charset val="134"/>
      </rPr>
      <t xml:space="preserve">
绩效科
票据中心</t>
    </r>
    <phoneticPr fontId="15" type="noConversion"/>
  </si>
  <si>
    <r>
      <rPr>
        <sz val="11"/>
        <color rgb="FFFF0000"/>
        <rFont val="宋体"/>
        <family val="3"/>
        <charset val="134"/>
      </rPr>
      <t>龚新民</t>
    </r>
    <r>
      <rPr>
        <sz val="11"/>
        <rFont val="宋体"/>
        <family val="3"/>
        <charset val="134"/>
      </rPr>
      <t>叶美银
许玲玲</t>
    </r>
    <phoneticPr fontId="15" type="noConversion"/>
  </si>
  <si>
    <t>行政政法科
教科文科</t>
    <phoneticPr fontId="15" type="noConversion"/>
  </si>
  <si>
    <t>社保科</t>
    <phoneticPr fontId="15" type="noConversion"/>
  </si>
  <si>
    <t>黄冠雍</t>
    <phoneticPr fontId="15" type="noConversion"/>
  </si>
  <si>
    <t>陈丽蓉</t>
    <phoneticPr fontId="15" type="noConversion"/>
  </si>
  <si>
    <r>
      <t xml:space="preserve">曾志钢
</t>
    </r>
    <r>
      <rPr>
        <sz val="11"/>
        <color rgb="FFFF0000"/>
        <rFont val="宋体"/>
        <family val="3"/>
        <charset val="134"/>
      </rPr>
      <t>谢志强</t>
    </r>
    <phoneticPr fontId="15" type="noConversion"/>
  </si>
  <si>
    <r>
      <t xml:space="preserve">经建科
</t>
    </r>
    <r>
      <rPr>
        <sz val="11"/>
        <color rgb="FFFF0000"/>
        <rFont val="宋体"/>
        <family val="3"/>
        <charset val="134"/>
      </rPr>
      <t>综合科</t>
    </r>
    <phoneticPr fontId="15" type="noConversion"/>
  </si>
  <si>
    <r>
      <rPr>
        <sz val="11"/>
        <color rgb="FFFF0000"/>
        <rFont val="宋体"/>
        <family val="3"/>
        <charset val="134"/>
      </rPr>
      <t>陈世强</t>
    </r>
    <r>
      <rPr>
        <sz val="11"/>
        <rFont val="Times New Roman"/>
        <family val="1"/>
      </rPr>
      <t xml:space="preserve">
</t>
    </r>
    <r>
      <rPr>
        <sz val="11"/>
        <rFont val="宋体"/>
        <charset val="134"/>
      </rPr>
      <t>杜伟峰</t>
    </r>
    <phoneticPr fontId="15" type="noConversion"/>
  </si>
  <si>
    <r>
      <t>开展高校毕业生来泉留泉暖心服务工程</t>
    </r>
    <r>
      <rPr>
        <sz val="11"/>
        <color rgb="FFFF0000"/>
        <rFont val="宋体"/>
        <family val="3"/>
        <charset val="134"/>
      </rPr>
      <t>、</t>
    </r>
    <r>
      <rPr>
        <sz val="11"/>
        <rFont val="宋体"/>
        <charset val="134"/>
      </rPr>
      <t>农民工“乐业泉城”服务行动、退役军人“圆梦泉城”扶持行动等重点群体帮扶活动，支持重点群体就业创业。保障在泉求职短期免费住宿经费</t>
    </r>
    <r>
      <rPr>
        <sz val="11"/>
        <color rgb="FFFF0000"/>
        <rFont val="宋体"/>
        <family val="3"/>
        <charset val="134"/>
      </rPr>
      <t>，</t>
    </r>
    <r>
      <rPr>
        <sz val="11"/>
        <rFont val="宋体"/>
        <charset val="134"/>
      </rPr>
      <t>对符合政策规定人才保障性住房建设及运营管理资金予以补贴</t>
    </r>
    <r>
      <rPr>
        <sz val="11"/>
        <color rgb="FFFF0000"/>
        <rFont val="宋体"/>
        <family val="3"/>
        <charset val="134"/>
      </rPr>
      <t>，</t>
    </r>
    <r>
      <rPr>
        <sz val="11"/>
        <rFont val="宋体"/>
        <charset val="134"/>
      </rPr>
      <t>支持免费乘坐公交。</t>
    </r>
    <phoneticPr fontId="15" type="noConversion"/>
  </si>
  <si>
    <r>
      <t>加强</t>
    </r>
    <r>
      <rPr>
        <sz val="11"/>
        <color rgb="FFFF0000"/>
        <rFont val="宋体"/>
        <family val="3"/>
        <charset val="134"/>
      </rPr>
      <t>财政运行监测</t>
    </r>
    <r>
      <rPr>
        <sz val="11"/>
        <rFont val="宋体"/>
        <family val="3"/>
        <charset val="134"/>
      </rPr>
      <t>，持续推进零基预算改革，组织开展2024年部分部门专项资金绩效目标集中会审，开展重点项目及部门整体支出重点绩效评价；</t>
    </r>
    <r>
      <rPr>
        <sz val="11"/>
        <color rgb="FFFF0000"/>
        <rFont val="宋体"/>
        <family val="3"/>
        <charset val="134"/>
      </rPr>
      <t>加强非税收入收缴电子化管理，主动上门对接指导用票单位，提高非税收入通过全省非税票据综合管理系统收缴比例。</t>
    </r>
    <phoneticPr fontId="15" type="noConversion"/>
  </si>
  <si>
    <r>
      <t>开辟侨智回归绿色通道，</t>
    </r>
    <r>
      <rPr>
        <sz val="11"/>
        <color rgb="FFFF0000"/>
        <rFont val="宋体"/>
        <family val="3"/>
        <charset val="134"/>
      </rPr>
      <t>预算安排219万元推进“故土家园”海内外泉侨泉商联络总部建设、“同心会客厅”运行</t>
    </r>
    <r>
      <rPr>
        <sz val="11"/>
        <rFont val="宋体"/>
        <family val="3"/>
        <charset val="134"/>
      </rPr>
      <t>。加快推进泉州华侨历史博物馆新馆建设，协同相关部门提出资金拼盘方案。</t>
    </r>
    <r>
      <rPr>
        <sz val="11"/>
        <color rgb="FFFF0000"/>
        <rFont val="宋体"/>
        <family val="3"/>
        <charset val="134"/>
      </rPr>
      <t>协同</t>
    </r>
    <r>
      <rPr>
        <sz val="11"/>
        <rFont val="宋体"/>
        <charset val="134"/>
      </rPr>
      <t>市商务局按照有关规定，</t>
    </r>
    <r>
      <rPr>
        <sz val="11"/>
        <color rgb="FFFF0000"/>
        <rFont val="宋体"/>
        <family val="3"/>
        <charset val="134"/>
      </rPr>
      <t>支持</t>
    </r>
    <r>
      <rPr>
        <sz val="11"/>
        <rFont val="宋体"/>
        <charset val="134"/>
      </rPr>
      <t>壮大对台小额贸易主体队伍。</t>
    </r>
    <phoneticPr fontId="15" type="noConversion"/>
  </si>
  <si>
    <r>
      <t>开展“见贷即保”批量担保业务合作，支持政府性融资担保机构开展小微企业特别是个体工商户担保业务，给予保费补贴及风险补偿。</t>
    </r>
    <r>
      <rPr>
        <sz val="11"/>
        <color rgb="FFFF0000"/>
        <rFont val="宋体"/>
        <family val="3"/>
        <charset val="134"/>
      </rPr>
      <t>配合有关部门，</t>
    </r>
    <r>
      <rPr>
        <sz val="11"/>
        <rFont val="宋体"/>
        <charset val="134"/>
      </rPr>
      <t>依托省“金服云”平台发放“增信贷”、“技术创新贷”、“技改贷”，促进各项金融产品提质扩面。</t>
    </r>
    <phoneticPr fontId="15" type="noConversion"/>
  </si>
  <si>
    <t>泉州市财政局2024年度
绩效目标考评表</t>
    <phoneticPr fontId="15" type="noConversion"/>
  </si>
</sst>
</file>

<file path=xl/styles.xml><?xml version="1.0" encoding="utf-8"?>
<styleSheet xmlns="http://schemas.openxmlformats.org/spreadsheetml/2006/main">
  <numFmts count="2">
    <numFmt numFmtId="176" formatCode="0.00_);[Red]\(0.00\)"/>
    <numFmt numFmtId="177" formatCode="0.000_ ;[Red]\-0.000\ "/>
  </numFmts>
  <fonts count="32">
    <font>
      <sz val="12"/>
      <name val="宋体"/>
      <charset val="134"/>
    </font>
    <font>
      <b/>
      <sz val="12"/>
      <name val="宋体"/>
      <charset val="134"/>
    </font>
    <font>
      <sz val="9"/>
      <name val="宋体"/>
      <charset val="134"/>
    </font>
    <font>
      <sz val="10"/>
      <name val="宋体"/>
      <charset val="134"/>
    </font>
    <font>
      <b/>
      <sz val="28"/>
      <name val="宋体"/>
      <charset val="134"/>
    </font>
    <font>
      <b/>
      <sz val="11"/>
      <name val="宋体"/>
      <charset val="134"/>
    </font>
    <font>
      <sz val="11"/>
      <name val="宋体"/>
      <charset val="134"/>
    </font>
    <font>
      <sz val="11"/>
      <color indexed="8"/>
      <name val="宋体"/>
      <charset val="134"/>
    </font>
    <font>
      <sz val="11"/>
      <name val="Times New Roman"/>
      <family val="1"/>
    </font>
    <font>
      <sz val="10"/>
      <color indexed="8"/>
      <name val="Times New Roman"/>
      <family val="1"/>
    </font>
    <font>
      <b/>
      <sz val="11"/>
      <name val="Times New Roman"/>
      <family val="1"/>
    </font>
    <font>
      <sz val="12"/>
      <name val="Times New Roman"/>
      <family val="1"/>
    </font>
    <font>
      <b/>
      <sz val="10"/>
      <name val="宋体"/>
      <charset val="134"/>
    </font>
    <font>
      <b/>
      <sz val="12"/>
      <name val="Times New Roman"/>
      <family val="1"/>
    </font>
    <font>
      <sz val="12"/>
      <name val="宋体"/>
      <charset val="134"/>
    </font>
    <font>
      <sz val="9"/>
      <name val="宋体"/>
      <charset val="134"/>
    </font>
    <font>
      <sz val="9"/>
      <name val="宋体"/>
      <charset val="134"/>
    </font>
    <font>
      <b/>
      <sz val="12"/>
      <name val="宋体"/>
      <charset val="134"/>
    </font>
    <font>
      <sz val="12"/>
      <name val="宋体"/>
      <charset val="134"/>
    </font>
    <font>
      <b/>
      <sz val="12"/>
      <name val="宋体"/>
      <charset val="134"/>
    </font>
    <font>
      <b/>
      <sz val="11"/>
      <name val="宋体"/>
      <charset val="134"/>
    </font>
    <font>
      <sz val="11"/>
      <name val="宋体"/>
      <charset val="134"/>
    </font>
    <font>
      <sz val="12"/>
      <name val="宋体"/>
      <charset val="134"/>
    </font>
    <font>
      <sz val="11"/>
      <color rgb="FFFF0000"/>
      <name val="宋体"/>
      <charset val="134"/>
    </font>
    <font>
      <sz val="11"/>
      <color rgb="FFFF0000"/>
      <name val="Times New Roman"/>
      <family val="1"/>
    </font>
    <font>
      <sz val="10"/>
      <color rgb="FFFF0000"/>
      <name val="Times New Roman"/>
      <family val="1"/>
    </font>
    <font>
      <sz val="12"/>
      <color rgb="FFFF0000"/>
      <name val="宋体"/>
      <charset val="134"/>
    </font>
    <font>
      <sz val="11"/>
      <name val="宋体"/>
      <charset val="134"/>
      <scheme val="minor"/>
    </font>
    <font>
      <sz val="11"/>
      <color rgb="FFFF0000"/>
      <name val="宋体"/>
      <family val="3"/>
      <charset val="134"/>
    </font>
    <font>
      <sz val="11"/>
      <name val="宋体"/>
      <family val="3"/>
      <charset val="134"/>
    </font>
    <font>
      <sz val="11"/>
      <color rgb="FFFF0000"/>
      <name val="宋体"/>
      <family val="3"/>
      <charset val="134"/>
      <scheme val="minor"/>
    </font>
    <font>
      <sz val="11"/>
      <name val="宋体"/>
      <family val="3"/>
      <charset val="134"/>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s>
  <cellStyleXfs count="7">
    <xf numFmtId="0" fontId="0" fillId="0" borderId="0"/>
    <xf numFmtId="0" fontId="14" fillId="0" borderId="0">
      <alignment vertical="center"/>
    </xf>
    <xf numFmtId="0" fontId="14" fillId="0" borderId="0"/>
    <xf numFmtId="0" fontId="14" fillId="0" borderId="0"/>
    <xf numFmtId="0" fontId="14" fillId="0" borderId="0">
      <alignment vertical="center"/>
    </xf>
    <xf numFmtId="0" fontId="14" fillId="0" borderId="0">
      <alignment vertical="center"/>
    </xf>
    <xf numFmtId="0" fontId="14" fillId="0" borderId="0"/>
  </cellStyleXfs>
  <cellXfs count="148">
    <xf numFmtId="0" fontId="0" fillId="0" borderId="0" xfId="0"/>
    <xf numFmtId="0" fontId="0" fillId="0" borderId="0" xfId="0" applyFont="1" applyProtection="1"/>
    <xf numFmtId="0" fontId="1" fillId="0" borderId="0" xfId="0" applyFont="1" applyProtection="1">
      <protection locked="0"/>
    </xf>
    <xf numFmtId="0" fontId="0" fillId="0" borderId="0" xfId="0" applyFont="1" applyFill="1" applyProtection="1">
      <protection locked="0"/>
    </xf>
    <xf numFmtId="0" fontId="2" fillId="0" borderId="0" xfId="0" applyFont="1" applyFill="1" applyProtection="1">
      <protection locked="0"/>
    </xf>
    <xf numFmtId="0" fontId="0" fillId="0" borderId="0" xfId="0" applyFont="1"/>
    <xf numFmtId="0" fontId="0" fillId="0" borderId="0" xfId="0" applyFont="1" applyProtection="1">
      <protection locked="0"/>
    </xf>
    <xf numFmtId="49" fontId="0" fillId="0" borderId="0" xfId="0" applyNumberFormat="1" applyFont="1" applyAlignment="1" applyProtection="1">
      <alignment horizontal="center"/>
      <protection locked="0"/>
    </xf>
    <xf numFmtId="0" fontId="0" fillId="0" borderId="0" xfId="0" applyFont="1" applyAlignment="1" applyProtection="1">
      <alignment wrapText="1"/>
      <protection locked="0"/>
    </xf>
    <xf numFmtId="0" fontId="0" fillId="0" borderId="0" xfId="0" applyFont="1" applyAlignment="1" applyProtection="1">
      <alignment horizontal="left" wrapText="1"/>
      <protection locked="0"/>
    </xf>
    <xf numFmtId="0" fontId="0" fillId="0" borderId="0" xfId="0" applyFont="1" applyAlignment="1" applyProtection="1">
      <alignment horizontal="center"/>
      <protection locked="0"/>
    </xf>
    <xf numFmtId="0" fontId="3" fillId="0" borderId="0" xfId="0" applyFont="1" applyAlignment="1" applyProtection="1">
      <alignment horizontal="center"/>
      <protection locked="0"/>
    </xf>
    <xf numFmtId="0" fontId="3" fillId="0" borderId="0" xfId="0" applyNumberFormat="1" applyFont="1" applyAlignment="1" applyProtection="1">
      <alignment horizontal="left"/>
      <protection locked="0"/>
    </xf>
    <xf numFmtId="0" fontId="0" fillId="0" borderId="0" xfId="0" applyFont="1" applyAlignment="1" applyProtection="1">
      <alignment horizontal="center" vertical="center"/>
      <protection locked="0"/>
    </xf>
    <xf numFmtId="176" fontId="0" fillId="0" borderId="0" xfId="0" applyNumberFormat="1" applyFont="1" applyAlignment="1" applyProtection="1">
      <alignment horizontal="center" vertical="center"/>
      <protection locked="0"/>
    </xf>
    <xf numFmtId="0" fontId="0" fillId="0" borderId="0" xfId="0" applyFont="1" applyBorder="1" applyProtection="1"/>
    <xf numFmtId="0" fontId="0" fillId="0" borderId="0" xfId="0" applyFont="1" applyAlignment="1" applyProtection="1">
      <alignment horizontal="center"/>
    </xf>
    <xf numFmtId="0" fontId="0" fillId="0" borderId="0" xfId="0" applyFont="1" applyAlignment="1" applyProtection="1">
      <alignment wrapText="1"/>
    </xf>
    <xf numFmtId="0" fontId="0" fillId="0" borderId="0" xfId="0" applyFont="1" applyFill="1" applyBorder="1" applyAlignment="1" applyProtection="1">
      <alignment horizontal="center"/>
    </xf>
    <xf numFmtId="0" fontId="0" fillId="0" borderId="0" xfId="0" applyBorder="1" applyProtection="1"/>
    <xf numFmtId="0" fontId="0" fillId="0" borderId="0" xfId="0" applyAlignment="1" applyProtection="1">
      <alignment horizontal="center"/>
    </xf>
    <xf numFmtId="0" fontId="3" fillId="0" borderId="0" xfId="0" applyFont="1" applyFill="1" applyBorder="1" applyAlignment="1" applyProtection="1">
      <alignment horizontal="center"/>
    </xf>
    <xf numFmtId="0" fontId="1" fillId="0" borderId="1" xfId="0" applyFont="1" applyBorder="1" applyAlignment="1" applyProtection="1">
      <alignment horizontal="center" vertical="center" wrapText="1"/>
    </xf>
    <xf numFmtId="0" fontId="6" fillId="0" borderId="1" xfId="0" applyFont="1" applyFill="1" applyBorder="1" applyAlignment="1">
      <alignment horizontal="center" vertical="center" wrapText="1"/>
    </xf>
    <xf numFmtId="0" fontId="3" fillId="0" borderId="0" xfId="0" applyFont="1" applyAlignment="1" applyProtection="1">
      <alignment horizontal="center"/>
    </xf>
    <xf numFmtId="0" fontId="1" fillId="0" borderId="0" xfId="0" applyFont="1" applyAlignment="1" applyProtection="1">
      <alignment horizontal="center" vertical="center"/>
      <protection locked="0"/>
    </xf>
    <xf numFmtId="0" fontId="1" fillId="0" borderId="0" xfId="0" applyFont="1" applyProtection="1"/>
    <xf numFmtId="0" fontId="3" fillId="0" borderId="0" xfId="0" applyNumberFormat="1" applyFont="1" applyFill="1" applyBorder="1" applyAlignment="1" applyProtection="1">
      <alignment horizontal="left"/>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Protection="1"/>
    <xf numFmtId="0" fontId="6" fillId="0" borderId="2"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176" fontId="0" fillId="0" borderId="0" xfId="0" applyNumberFormat="1" applyFont="1" applyAlignment="1" applyProtection="1">
      <alignment horizontal="center" vertical="center"/>
    </xf>
    <xf numFmtId="0" fontId="1" fillId="0" borderId="0" xfId="0" applyFont="1" applyBorder="1" applyProtection="1">
      <protection locked="0"/>
    </xf>
    <xf numFmtId="177" fontId="9" fillId="0" borderId="1" xfId="0" applyNumberFormat="1"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49" fontId="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wrapText="1"/>
      <protection locked="0"/>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wrapText="1"/>
    </xf>
    <xf numFmtId="0" fontId="6" fillId="0" borderId="1" xfId="0" applyFont="1" applyBorder="1" applyAlignment="1" applyProtection="1">
      <alignment horizontal="justify" vertical="center"/>
      <protection locked="0"/>
    </xf>
    <xf numFmtId="0" fontId="6" fillId="0" borderId="0" xfId="0" applyFont="1" applyAlignment="1" applyProtection="1">
      <alignment horizontal="justify" vertical="center"/>
      <protection locked="0"/>
    </xf>
    <xf numFmtId="0" fontId="10"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left" vertical="center" wrapText="1"/>
      <protection locked="0"/>
    </xf>
    <xf numFmtId="0" fontId="8" fillId="0" borderId="1" xfId="0" applyFont="1" applyFill="1" applyBorder="1" applyAlignment="1" applyProtection="1">
      <alignment vertical="center" wrapText="1"/>
    </xf>
    <xf numFmtId="0" fontId="8" fillId="0" borderId="1" xfId="0" applyFont="1" applyFill="1" applyBorder="1" applyAlignment="1" applyProtection="1">
      <alignment vertical="center" wrapText="1"/>
      <protection locked="0"/>
    </xf>
    <xf numFmtId="0" fontId="6" fillId="0" borderId="2"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left" vertical="center" wrapText="1"/>
      <protection locked="0"/>
    </xf>
    <xf numFmtId="0" fontId="6" fillId="0" borderId="1" xfId="0" applyFont="1" applyFill="1" applyBorder="1" applyAlignment="1" applyProtection="1">
      <alignment vertical="center" wrapText="1"/>
    </xf>
    <xf numFmtId="0" fontId="6" fillId="0" borderId="1" xfId="0" applyFont="1" applyFill="1" applyBorder="1" applyAlignment="1" applyProtection="1">
      <alignment vertical="center" wrapText="1"/>
      <protection locked="0"/>
    </xf>
    <xf numFmtId="0" fontId="8" fillId="0" borderId="2" xfId="0" applyNumberFormat="1"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1" xfId="0" applyFont="1" applyBorder="1" applyAlignment="1" applyProtection="1">
      <alignment vertical="center" wrapText="1"/>
      <protection locked="0"/>
    </xf>
    <xf numFmtId="0" fontId="8" fillId="0" borderId="1" xfId="0" applyFont="1" applyBorder="1" applyAlignment="1" applyProtection="1">
      <alignment vertical="center" wrapText="1"/>
    </xf>
    <xf numFmtId="0" fontId="3" fillId="0" borderId="0" xfId="0" applyNumberFormat="1" applyFont="1" applyBorder="1" applyAlignment="1" applyProtection="1">
      <alignment horizontal="left" vertical="center" wrapText="1"/>
      <protection locked="0"/>
    </xf>
    <xf numFmtId="0" fontId="3" fillId="0" borderId="0" xfId="0" applyFont="1" applyBorder="1" applyAlignment="1" applyProtection="1">
      <alignment vertical="center" wrapText="1"/>
      <protection locked="0"/>
    </xf>
    <xf numFmtId="177" fontId="8" fillId="0" borderId="1" xfId="0" applyNumberFormat="1" applyFont="1" applyFill="1" applyBorder="1" applyAlignment="1" applyProtection="1">
      <alignment horizontal="center" vertical="center" wrapText="1"/>
    </xf>
    <xf numFmtId="176" fontId="12" fillId="0" borderId="1" xfId="0" applyNumberFormat="1" applyFont="1" applyBorder="1" applyAlignment="1" applyProtection="1">
      <alignment horizontal="center" vertical="center" wrapText="1"/>
    </xf>
    <xf numFmtId="177" fontId="9" fillId="0" borderId="1" xfId="0" applyNumberFormat="1" applyFont="1" applyFill="1" applyBorder="1" applyAlignment="1" applyProtection="1">
      <alignment horizontal="center" vertical="center" wrapText="1"/>
      <protection locked="0"/>
    </xf>
    <xf numFmtId="177" fontId="8" fillId="0" borderId="1" xfId="0" applyNumberFormat="1" applyFont="1" applyBorder="1" applyAlignment="1" applyProtection="1">
      <alignment horizontal="center" vertical="center" wrapText="1"/>
    </xf>
    <xf numFmtId="0" fontId="23"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protection locked="0"/>
    </xf>
    <xf numFmtId="177" fontId="25" fillId="0" borderId="1" xfId="0" applyNumberFormat="1" applyFont="1" applyFill="1" applyBorder="1" applyAlignment="1" applyProtection="1">
      <alignment horizontal="center" vertical="center" wrapText="1"/>
    </xf>
    <xf numFmtId="0" fontId="26" fillId="0" borderId="0" xfId="0" applyFont="1" applyFill="1" applyProtection="1">
      <protection locked="0"/>
    </xf>
    <xf numFmtId="49" fontId="21" fillId="0" borderId="1" xfId="0" applyNumberFormat="1" applyFont="1" applyFill="1" applyBorder="1" applyAlignment="1">
      <alignment horizontal="center" vertical="center" wrapText="1"/>
    </xf>
    <xf numFmtId="0" fontId="21" fillId="0" borderId="1" xfId="0" applyFont="1" applyFill="1" applyBorder="1" applyAlignment="1">
      <alignment vertical="center" wrapText="1"/>
    </xf>
    <xf numFmtId="0" fontId="21" fillId="0" borderId="1" xfId="0" applyFont="1" applyFill="1" applyBorder="1" applyAlignment="1">
      <alignment horizontal="center" vertical="center" wrapText="1"/>
    </xf>
    <xf numFmtId="0" fontId="27" fillId="2" borderId="1" xfId="0" applyFont="1" applyFill="1" applyBorder="1" applyAlignment="1">
      <alignment vertical="center" wrapText="1"/>
    </xf>
    <xf numFmtId="0" fontId="27" fillId="2" borderId="0" xfId="0" applyFont="1" applyFill="1" applyAlignment="1">
      <alignment vertical="center" wrapText="1"/>
    </xf>
    <xf numFmtId="0" fontId="21" fillId="2" borderId="1" xfId="0" applyFont="1" applyFill="1" applyBorder="1" applyAlignment="1">
      <alignment vertical="center" wrapText="1"/>
    </xf>
    <xf numFmtId="49" fontId="22" fillId="0" borderId="1" xfId="0" applyNumberFormat="1" applyFont="1" applyFill="1" applyBorder="1" applyAlignment="1">
      <alignment horizontal="center" vertical="center" wrapText="1"/>
    </xf>
    <xf numFmtId="0" fontId="29" fillId="0" borderId="1" xfId="0" applyFont="1" applyFill="1" applyBorder="1" applyAlignment="1">
      <alignment vertical="center" wrapText="1"/>
    </xf>
    <xf numFmtId="0" fontId="31" fillId="2" borderId="1" xfId="0" applyFont="1" applyFill="1" applyBorder="1" applyAlignment="1">
      <alignment vertical="center" wrapText="1"/>
    </xf>
    <xf numFmtId="0" fontId="29" fillId="0" borderId="0" xfId="0" applyFont="1" applyAlignment="1">
      <alignment vertical="center" wrapText="1"/>
    </xf>
    <xf numFmtId="0" fontId="29" fillId="0" borderId="1" xfId="0" applyFont="1" applyBorder="1" applyAlignment="1">
      <alignment horizontal="left" vertical="center" wrapText="1"/>
    </xf>
    <xf numFmtId="0" fontId="29" fillId="0" borderId="1"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4" fillId="0" borderId="0"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xf>
    <xf numFmtId="0" fontId="17" fillId="0" borderId="4"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4" xfId="0" applyFont="1" applyBorder="1" applyAlignment="1" applyProtection="1">
      <alignment horizontal="center" vertical="center" wrapText="1"/>
      <protection locked="0"/>
    </xf>
    <xf numFmtId="0" fontId="1" fillId="0" borderId="4" xfId="0" applyFont="1" applyBorder="1" applyAlignment="1" applyProtection="1">
      <alignment horizontal="left" vertical="center" wrapText="1"/>
    </xf>
    <xf numFmtId="0" fontId="1" fillId="0" borderId="8" xfId="0" applyFont="1" applyBorder="1" applyAlignment="1" applyProtection="1">
      <alignment horizontal="left" vertical="center" wrapText="1"/>
      <protection locked="0"/>
    </xf>
    <xf numFmtId="0" fontId="1" fillId="0" borderId="1" xfId="0" applyFont="1" applyBorder="1" applyAlignment="1" applyProtection="1">
      <alignment horizontal="center" vertical="center" wrapText="1"/>
    </xf>
    <xf numFmtId="0" fontId="20" fillId="0" borderId="2"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wrapText="1"/>
    </xf>
    <xf numFmtId="49" fontId="20" fillId="0" borderId="1" xfId="0" applyNumberFormat="1" applyFont="1" applyBorder="1" applyAlignment="1" applyProtection="1">
      <alignment horizontal="center" vertical="center" wrapText="1"/>
    </xf>
    <xf numFmtId="49" fontId="20" fillId="0" borderId="3" xfId="0" applyNumberFormat="1" applyFont="1" applyFill="1" applyBorder="1" applyAlignment="1">
      <alignment horizontal="center" vertical="center" wrapText="1"/>
    </xf>
    <xf numFmtId="49" fontId="21" fillId="0" borderId="9" xfId="0" applyNumberFormat="1" applyFont="1" applyFill="1" applyBorder="1" applyAlignment="1">
      <alignment horizontal="center" vertical="center" wrapText="1"/>
    </xf>
    <xf numFmtId="49" fontId="21" fillId="0" borderId="4"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0" fontId="18" fillId="0" borderId="5" xfId="0" applyFont="1" applyBorder="1" applyAlignment="1" applyProtection="1">
      <alignment horizontal="left" vertical="center" wrapText="1"/>
    </xf>
    <xf numFmtId="0" fontId="0" fillId="0" borderId="5" xfId="0" applyFont="1" applyBorder="1" applyAlignment="1" applyProtection="1">
      <alignment horizontal="left" vertical="center" wrapText="1"/>
    </xf>
    <xf numFmtId="0" fontId="0" fillId="0" borderId="5" xfId="0" applyFont="1" applyBorder="1" applyAlignment="1" applyProtection="1">
      <alignment horizontal="center" vertical="center" wrapText="1"/>
    </xf>
    <xf numFmtId="0" fontId="19" fillId="0" borderId="3"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3" xfId="0" applyFont="1" applyBorder="1" applyAlignment="1" applyProtection="1">
      <alignment horizontal="center" vertical="center" wrapText="1"/>
    </xf>
    <xf numFmtId="0" fontId="19" fillId="0" borderId="4" xfId="0" applyFont="1" applyBorder="1" applyAlignment="1" applyProtection="1">
      <alignment horizontal="center" vertical="center" wrapText="1"/>
    </xf>
    <xf numFmtId="0" fontId="19"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1" fillId="0" borderId="1" xfId="0" applyFont="1" applyFill="1" applyBorder="1" applyAlignment="1">
      <alignment vertical="center" wrapText="1"/>
    </xf>
    <xf numFmtId="49" fontId="20" fillId="0" borderId="9" xfId="0" applyNumberFormat="1" applyFont="1" applyFill="1" applyBorder="1" applyAlignment="1">
      <alignment horizontal="center" vertical="center" wrapText="1"/>
    </xf>
    <xf numFmtId="49" fontId="20" fillId="0" borderId="4" xfId="0" applyNumberFormat="1" applyFont="1" applyFill="1" applyBorder="1" applyAlignment="1">
      <alignment horizontal="center" vertical="center" wrapText="1"/>
    </xf>
    <xf numFmtId="0" fontId="20" fillId="0" borderId="1" xfId="0" applyFont="1" applyBorder="1" applyAlignment="1" applyProtection="1">
      <alignment horizontal="center" vertical="center" wrapText="1"/>
    </xf>
    <xf numFmtId="0" fontId="21" fillId="0" borderId="3"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176" fontId="1" fillId="0" borderId="1" xfId="0" applyNumberFormat="1" applyFont="1" applyBorder="1" applyAlignment="1" applyProtection="1">
      <alignment horizontal="center"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0" fontId="19" fillId="0" borderId="11"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49" fontId="19" fillId="0" borderId="10" xfId="0" applyNumberFormat="1" applyFont="1" applyBorder="1" applyAlignment="1" applyProtection="1">
      <alignment horizontal="center" vertical="center" wrapText="1"/>
    </xf>
    <xf numFmtId="49" fontId="19" fillId="0" borderId="5" xfId="0" applyNumberFormat="1" applyFont="1" applyBorder="1" applyAlignment="1" applyProtection="1">
      <alignment horizontal="center" vertical="center" wrapText="1"/>
    </xf>
    <xf numFmtId="49" fontId="19" fillId="0" borderId="11" xfId="0" applyNumberFormat="1" applyFont="1" applyBorder="1" applyAlignment="1" applyProtection="1">
      <alignment horizontal="center" vertical="center" wrapText="1"/>
    </xf>
    <xf numFmtId="49" fontId="19" fillId="0" borderId="8" xfId="0" applyNumberFormat="1" applyFont="1" applyBorder="1" applyAlignment="1" applyProtection="1">
      <alignment horizontal="center" vertical="center" wrapText="1"/>
    </xf>
    <xf numFmtId="49" fontId="19" fillId="0" borderId="13" xfId="0" applyNumberFormat="1" applyFont="1" applyBorder="1" applyAlignment="1" applyProtection="1">
      <alignment horizontal="center" vertical="center" wrapText="1"/>
    </xf>
    <xf numFmtId="49" fontId="19" fillId="0" borderId="12" xfId="0" applyNumberFormat="1" applyFont="1" applyBorder="1" applyAlignment="1" applyProtection="1">
      <alignment horizontal="center" vertical="center" wrapText="1"/>
    </xf>
    <xf numFmtId="0" fontId="27" fillId="2" borderId="3"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7" fillId="2" borderId="4" xfId="0" applyFont="1" applyFill="1" applyBorder="1" applyAlignment="1">
      <alignment horizontal="center" vertical="center" wrapText="1"/>
    </xf>
  </cellXfs>
  <cellStyles count="7">
    <cellStyle name="常规" xfId="0" builtinId="0"/>
    <cellStyle name="常规 2" xfId="1"/>
    <cellStyle name="常规 2 2" xfId="2"/>
    <cellStyle name="常规 2 3" xfId="3"/>
    <cellStyle name="常规 3" xfId="4"/>
    <cellStyle name="常规 4" xfId="5"/>
    <cellStyle name="常规 5" xfId="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M110"/>
  <sheetViews>
    <sheetView tabSelected="1" view="pageBreakPreview" topLeftCell="A31" zoomScaleSheetLayoutView="100" workbookViewId="0">
      <selection activeCell="A31" sqref="A31:AA31"/>
    </sheetView>
  </sheetViews>
  <sheetFormatPr defaultRowHeight="14.25"/>
  <cols>
    <col min="1" max="1" width="4.625" style="6" customWidth="1"/>
    <col min="2" max="2" width="4.25" style="6" customWidth="1"/>
    <col min="3" max="3" width="5.25" style="6" customWidth="1"/>
    <col min="4" max="4" width="14.125" style="7" customWidth="1"/>
    <col min="5" max="5" width="20.75" style="8" customWidth="1"/>
    <col min="6" max="6" width="45.75" style="9" customWidth="1"/>
    <col min="7" max="7" width="6.125" style="10" customWidth="1"/>
    <col min="8" max="8" width="6.25" style="11" customWidth="1"/>
    <col min="9" max="9" width="6.875" style="11" customWidth="1"/>
    <col min="10" max="10" width="11.875" style="11" customWidth="1"/>
    <col min="11" max="11" width="7.375" style="11" customWidth="1"/>
    <col min="12" max="12" width="32.625" style="12" hidden="1" customWidth="1"/>
    <col min="13" max="13" width="34.25" style="13" hidden="1" customWidth="1"/>
    <col min="14" max="14" width="4" style="1" hidden="1" customWidth="1"/>
    <col min="15" max="16" width="3.875" style="13" hidden="1" customWidth="1"/>
    <col min="17" max="25" width="3.25" style="13" hidden="1" customWidth="1"/>
    <col min="26" max="26" width="7.5" style="14" hidden="1" customWidth="1"/>
    <col min="27" max="27" width="5.875" style="6" hidden="1" customWidth="1"/>
    <col min="28" max="32" width="9" style="6" bestFit="1" customWidth="1"/>
    <col min="33" max="224" width="8.75" style="6" customWidth="1"/>
    <col min="225" max="246" width="9" style="6" bestFit="1" customWidth="1"/>
    <col min="247" max="247" width="9" customWidth="1"/>
    <col min="248" max="248" width="9" style="6" bestFit="1"/>
    <col min="249" max="16384" width="9" style="6"/>
  </cols>
  <sheetData>
    <row r="1" spans="1:26" s="1" customFormat="1" ht="20.25" hidden="1" customHeight="1">
      <c r="A1" s="15" t="s">
        <v>0</v>
      </c>
      <c r="B1" s="15">
        <f>COUNTIF(P35:P105,"A+1")</f>
        <v>0</v>
      </c>
      <c r="D1" s="16" t="s">
        <v>0</v>
      </c>
      <c r="E1" s="1">
        <v>100</v>
      </c>
      <c r="F1" s="17">
        <v>99</v>
      </c>
      <c r="G1" s="16">
        <v>98</v>
      </c>
      <c r="H1" s="16">
        <v>97</v>
      </c>
      <c r="I1" s="16"/>
      <c r="J1" s="24"/>
      <c r="K1" s="24"/>
      <c r="L1" s="12"/>
      <c r="M1" s="13"/>
      <c r="O1" s="13"/>
      <c r="P1" s="13"/>
      <c r="Q1" s="13"/>
      <c r="R1" s="13"/>
      <c r="S1" s="13"/>
      <c r="T1" s="13"/>
      <c r="U1" s="13"/>
      <c r="V1" s="13"/>
      <c r="W1" s="13"/>
      <c r="X1" s="13"/>
      <c r="Y1" s="13"/>
      <c r="Z1" s="36"/>
    </row>
    <row r="2" spans="1:26" s="1" customFormat="1" ht="20.25" hidden="1" customHeight="1">
      <c r="A2" s="15" t="s">
        <v>1</v>
      </c>
      <c r="B2" s="15">
        <f>COUNTIF(P35:P105,"A+2")</f>
        <v>0</v>
      </c>
      <c r="D2" s="16" t="s">
        <v>1</v>
      </c>
      <c r="E2" s="1">
        <v>100</v>
      </c>
      <c r="F2" s="17">
        <v>99</v>
      </c>
      <c r="G2" s="16">
        <v>98</v>
      </c>
      <c r="H2" s="16">
        <v>97</v>
      </c>
      <c r="I2" s="16"/>
      <c r="J2" s="24"/>
      <c r="K2" s="24"/>
      <c r="L2" s="12"/>
      <c r="M2" s="25"/>
      <c r="N2" s="26"/>
      <c r="O2" s="25"/>
      <c r="P2" s="25"/>
      <c r="Q2" s="25"/>
      <c r="R2" s="25"/>
      <c r="S2" s="13"/>
      <c r="T2" s="13"/>
      <c r="U2" s="13"/>
      <c r="V2" s="13"/>
      <c r="W2" s="13"/>
      <c r="X2" s="13"/>
      <c r="Y2" s="13"/>
      <c r="Z2" s="36"/>
    </row>
    <row r="3" spans="1:26" s="1" customFormat="1" ht="20.25" hidden="1" customHeight="1">
      <c r="A3" s="15" t="s">
        <v>2</v>
      </c>
      <c r="B3" s="15">
        <f>COUNTIF(P35:P105,"A+3")</f>
        <v>0</v>
      </c>
      <c r="D3" s="16" t="s">
        <v>2</v>
      </c>
      <c r="E3" s="1">
        <v>100</v>
      </c>
      <c r="F3" s="17">
        <v>99</v>
      </c>
      <c r="G3" s="16">
        <v>98</v>
      </c>
      <c r="H3" s="16">
        <v>97</v>
      </c>
      <c r="I3" s="16"/>
      <c r="J3" s="24"/>
      <c r="K3" s="24"/>
      <c r="L3" s="12"/>
      <c r="M3" s="13"/>
      <c r="O3" s="13"/>
      <c r="P3" s="13"/>
      <c r="Q3" s="13"/>
      <c r="R3" s="13"/>
      <c r="S3" s="13"/>
      <c r="T3" s="13"/>
      <c r="U3" s="13"/>
      <c r="V3" s="13"/>
      <c r="W3" s="13"/>
      <c r="X3" s="13"/>
      <c r="Y3" s="13"/>
      <c r="Z3" s="36"/>
    </row>
    <row r="4" spans="1:26" s="1" customFormat="1" ht="20.25" hidden="1" customHeight="1">
      <c r="A4" s="15" t="s">
        <v>3</v>
      </c>
      <c r="B4" s="15">
        <f>COUNTIF(P35:P105,"A+4")</f>
        <v>0</v>
      </c>
      <c r="D4" s="16" t="s">
        <v>3</v>
      </c>
      <c r="E4" s="1">
        <v>100</v>
      </c>
      <c r="F4" s="17">
        <v>99</v>
      </c>
      <c r="G4" s="16">
        <v>98</v>
      </c>
      <c r="H4" s="16">
        <v>97</v>
      </c>
      <c r="I4" s="16"/>
      <c r="J4" s="24"/>
      <c r="K4" s="24"/>
      <c r="L4" s="12"/>
      <c r="M4" s="13"/>
      <c r="O4" s="13"/>
      <c r="P4" s="13"/>
      <c r="Q4" s="13"/>
      <c r="R4" s="13"/>
      <c r="S4" s="13"/>
      <c r="T4" s="13"/>
      <c r="U4" s="13"/>
      <c r="V4" s="13"/>
      <c r="W4" s="13"/>
      <c r="X4" s="13"/>
      <c r="Y4" s="13"/>
      <c r="Z4" s="36"/>
    </row>
    <row r="5" spans="1:26" s="1" customFormat="1" ht="20.25" hidden="1" customHeight="1">
      <c r="A5" s="15" t="s">
        <v>4</v>
      </c>
      <c r="B5" s="15">
        <f>COUNTIF(P35:P105,"A1")</f>
        <v>0</v>
      </c>
      <c r="D5" s="16" t="s">
        <v>4</v>
      </c>
      <c r="E5" s="1">
        <v>96</v>
      </c>
      <c r="F5" s="17">
        <v>95</v>
      </c>
      <c r="G5" s="16">
        <v>94</v>
      </c>
      <c r="H5" s="16"/>
      <c r="I5" s="16"/>
      <c r="J5" s="24"/>
      <c r="K5" s="24"/>
      <c r="L5" s="12"/>
      <c r="M5" s="13"/>
      <c r="O5" s="13"/>
      <c r="P5" s="13"/>
      <c r="Q5" s="13"/>
      <c r="R5" s="13"/>
      <c r="S5" s="13"/>
      <c r="T5" s="13"/>
      <c r="U5" s="13"/>
      <c r="V5" s="13"/>
      <c r="W5" s="13"/>
      <c r="X5" s="13"/>
      <c r="Y5" s="13"/>
      <c r="Z5" s="36"/>
    </row>
    <row r="6" spans="1:26" s="1" customFormat="1" ht="20.25" hidden="1" customHeight="1">
      <c r="A6" s="15" t="s">
        <v>5</v>
      </c>
      <c r="B6" s="15">
        <f>COUNTIF(P35:P105,"A2")</f>
        <v>0</v>
      </c>
      <c r="D6" s="16" t="s">
        <v>5</v>
      </c>
      <c r="E6" s="1">
        <v>96</v>
      </c>
      <c r="F6" s="17">
        <v>95</v>
      </c>
      <c r="G6" s="16">
        <v>94</v>
      </c>
      <c r="H6" s="18"/>
      <c r="I6" s="18"/>
      <c r="J6" s="24"/>
      <c r="K6" s="24"/>
      <c r="L6" s="12"/>
      <c r="M6" s="13"/>
      <c r="O6" s="13"/>
      <c r="P6" s="13"/>
      <c r="Q6" s="13"/>
      <c r="R6" s="13"/>
      <c r="S6" s="13"/>
      <c r="T6" s="13"/>
      <c r="U6" s="13"/>
      <c r="V6" s="13"/>
      <c r="W6" s="13"/>
      <c r="X6" s="13"/>
      <c r="Y6" s="13"/>
      <c r="Z6" s="36"/>
    </row>
    <row r="7" spans="1:26" s="1" customFormat="1" ht="20.25" hidden="1" customHeight="1">
      <c r="A7" s="15" t="s">
        <v>6</v>
      </c>
      <c r="B7" s="15">
        <f>COUNTIF(P35:P105,"A3")</f>
        <v>0</v>
      </c>
      <c r="D7" s="16" t="s">
        <v>6</v>
      </c>
      <c r="E7" s="1">
        <v>96</v>
      </c>
      <c r="F7" s="17">
        <v>95</v>
      </c>
      <c r="G7" s="16">
        <v>94</v>
      </c>
      <c r="H7" s="18"/>
      <c r="I7" s="18"/>
      <c r="J7" s="24"/>
      <c r="K7" s="24"/>
      <c r="L7" s="12"/>
      <c r="M7" s="13"/>
      <c r="O7" s="13"/>
      <c r="P7" s="13"/>
      <c r="Q7" s="13"/>
      <c r="R7" s="13"/>
      <c r="S7" s="13"/>
      <c r="T7" s="13"/>
      <c r="U7" s="13"/>
      <c r="V7" s="13"/>
      <c r="W7" s="13"/>
      <c r="X7" s="13"/>
      <c r="Y7" s="13"/>
      <c r="Z7" s="36"/>
    </row>
    <row r="8" spans="1:26" s="1" customFormat="1" ht="20.25" hidden="1" customHeight="1">
      <c r="A8" s="15" t="s">
        <v>7</v>
      </c>
      <c r="B8" s="15">
        <f>COUNTIF(P35:P105,"A4")</f>
        <v>0</v>
      </c>
      <c r="D8" s="16" t="s">
        <v>7</v>
      </c>
      <c r="E8" s="1">
        <v>96</v>
      </c>
      <c r="F8" s="17">
        <v>95</v>
      </c>
      <c r="G8" s="16">
        <v>94</v>
      </c>
      <c r="H8" s="18"/>
      <c r="I8" s="18"/>
      <c r="J8" s="24"/>
      <c r="K8" s="24"/>
      <c r="L8" s="12"/>
      <c r="M8" s="13"/>
      <c r="O8" s="13"/>
      <c r="P8" s="13"/>
      <c r="Q8" s="13"/>
      <c r="R8" s="13"/>
      <c r="S8" s="13"/>
      <c r="T8" s="13"/>
      <c r="U8" s="13"/>
      <c r="V8" s="13"/>
      <c r="W8" s="13"/>
      <c r="X8" s="13"/>
      <c r="Y8" s="13"/>
      <c r="Z8" s="36"/>
    </row>
    <row r="9" spans="1:26" s="1" customFormat="1" ht="20.25" hidden="1" customHeight="1">
      <c r="A9" s="15" t="s">
        <v>8</v>
      </c>
      <c r="B9" s="15">
        <f>COUNTIF(P35:P105,"A5")</f>
        <v>0</v>
      </c>
      <c r="D9" s="16" t="s">
        <v>8</v>
      </c>
      <c r="E9" s="1">
        <v>96</v>
      </c>
      <c r="F9" s="17">
        <v>95</v>
      </c>
      <c r="G9" s="16">
        <v>94</v>
      </c>
      <c r="H9" s="18"/>
      <c r="I9" s="18"/>
      <c r="J9" s="24"/>
      <c r="K9" s="24"/>
      <c r="L9" s="12"/>
      <c r="M9" s="13"/>
      <c r="O9" s="13"/>
      <c r="P9" s="13"/>
      <c r="Q9" s="13"/>
      <c r="R9" s="13"/>
      <c r="S9" s="13"/>
      <c r="T9" s="13"/>
      <c r="U9" s="13"/>
      <c r="V9" s="13"/>
      <c r="W9" s="13"/>
      <c r="X9" s="13"/>
      <c r="Y9" s="13"/>
      <c r="Z9" s="36"/>
    </row>
    <row r="10" spans="1:26" s="1" customFormat="1" ht="20.25" hidden="1" customHeight="1">
      <c r="A10" s="19" t="s">
        <v>9</v>
      </c>
      <c r="B10" s="15">
        <f>COUNTIF(P36:P108,"A5")</f>
        <v>0</v>
      </c>
      <c r="D10" s="20" t="s">
        <v>9</v>
      </c>
      <c r="E10" s="1">
        <v>96</v>
      </c>
      <c r="F10" s="17">
        <v>95</v>
      </c>
      <c r="G10" s="16">
        <v>94</v>
      </c>
      <c r="H10" s="18"/>
      <c r="I10" s="18"/>
      <c r="J10" s="24"/>
      <c r="K10" s="24"/>
      <c r="L10" s="12"/>
      <c r="M10" s="13"/>
      <c r="O10" s="13"/>
      <c r="P10" s="13"/>
      <c r="Q10" s="13"/>
      <c r="R10" s="13"/>
      <c r="S10" s="13"/>
      <c r="T10" s="13"/>
      <c r="U10" s="13"/>
      <c r="V10" s="13"/>
      <c r="W10" s="13"/>
      <c r="X10" s="13"/>
      <c r="Y10" s="13"/>
      <c r="Z10" s="36"/>
    </row>
    <row r="11" spans="1:26" s="1" customFormat="1" ht="20.25" hidden="1" customHeight="1">
      <c r="A11" s="19" t="s">
        <v>10</v>
      </c>
      <c r="B11" s="15">
        <f>COUNTIF(P37:P109,"A5")</f>
        <v>0</v>
      </c>
      <c r="D11" s="20" t="s">
        <v>10</v>
      </c>
      <c r="E11" s="1">
        <v>96</v>
      </c>
      <c r="F11" s="17">
        <v>95</v>
      </c>
      <c r="G11" s="16">
        <v>94</v>
      </c>
      <c r="H11" s="18"/>
      <c r="I11" s="18"/>
      <c r="J11" s="24"/>
      <c r="K11" s="24"/>
      <c r="L11" s="12"/>
      <c r="M11" s="13"/>
      <c r="O11" s="13"/>
      <c r="P11" s="13"/>
      <c r="Q11" s="13"/>
      <c r="R11" s="13"/>
      <c r="S11" s="13"/>
      <c r="T11" s="13"/>
      <c r="U11" s="13"/>
      <c r="V11" s="13"/>
      <c r="W11" s="13"/>
      <c r="X11" s="13"/>
      <c r="Y11" s="13"/>
      <c r="Z11" s="36"/>
    </row>
    <row r="12" spans="1:26" s="1" customFormat="1" ht="20.25" hidden="1" customHeight="1">
      <c r="A12" s="15" t="s">
        <v>11</v>
      </c>
      <c r="B12" s="15">
        <f>COUNTIF(P35:P105,"A-1")</f>
        <v>0</v>
      </c>
      <c r="D12" s="16" t="s">
        <v>11</v>
      </c>
      <c r="E12" s="1">
        <v>93</v>
      </c>
      <c r="F12" s="17">
        <v>92</v>
      </c>
      <c r="G12" s="16">
        <v>91</v>
      </c>
      <c r="H12" s="18">
        <v>90</v>
      </c>
      <c r="I12" s="18"/>
      <c r="J12" s="24"/>
      <c r="K12" s="24"/>
      <c r="L12" s="12"/>
      <c r="M12" s="13"/>
      <c r="O12" s="13"/>
      <c r="P12" s="13"/>
      <c r="Q12" s="13"/>
      <c r="R12" s="13"/>
      <c r="S12" s="13"/>
      <c r="T12" s="13"/>
      <c r="U12" s="13"/>
      <c r="V12" s="13"/>
      <c r="W12" s="13"/>
      <c r="X12" s="13"/>
      <c r="Y12" s="13"/>
      <c r="Z12" s="36"/>
    </row>
    <row r="13" spans="1:26" s="1" customFormat="1" ht="20.25" hidden="1" customHeight="1">
      <c r="A13" s="15" t="s">
        <v>12</v>
      </c>
      <c r="B13" s="15">
        <f>COUNTIF(P35:P105,"A-2")</f>
        <v>0</v>
      </c>
      <c r="D13" s="16" t="s">
        <v>12</v>
      </c>
      <c r="E13" s="1">
        <v>93</v>
      </c>
      <c r="F13" s="17">
        <v>92</v>
      </c>
      <c r="G13" s="16">
        <v>91</v>
      </c>
      <c r="H13" s="18">
        <v>90</v>
      </c>
      <c r="I13" s="18"/>
      <c r="J13" s="24"/>
      <c r="K13" s="24"/>
      <c r="L13" s="12"/>
      <c r="M13" s="13"/>
      <c r="O13" s="13"/>
      <c r="P13" s="13"/>
      <c r="Q13" s="13"/>
      <c r="R13" s="13"/>
      <c r="S13" s="13"/>
      <c r="T13" s="13"/>
      <c r="U13" s="13"/>
      <c r="V13" s="13"/>
      <c r="W13" s="13"/>
      <c r="X13" s="13"/>
      <c r="Y13" s="13"/>
      <c r="Z13" s="36"/>
    </row>
    <row r="14" spans="1:26" s="1" customFormat="1" ht="20.25" hidden="1" customHeight="1">
      <c r="A14" s="15" t="s">
        <v>13</v>
      </c>
      <c r="B14" s="15">
        <f>COUNTIF(P35:P105,"A-3")</f>
        <v>0</v>
      </c>
      <c r="D14" s="16" t="s">
        <v>13</v>
      </c>
      <c r="E14" s="1">
        <v>93</v>
      </c>
      <c r="F14" s="17">
        <v>92</v>
      </c>
      <c r="G14" s="16">
        <v>91</v>
      </c>
      <c r="H14" s="18">
        <v>90</v>
      </c>
      <c r="I14" s="18"/>
      <c r="J14" s="24"/>
      <c r="K14" s="24"/>
      <c r="L14" s="12"/>
      <c r="M14" s="13"/>
      <c r="O14" s="13"/>
      <c r="P14" s="13"/>
      <c r="Q14" s="13"/>
      <c r="R14" s="13"/>
      <c r="S14" s="13"/>
      <c r="T14" s="13"/>
      <c r="U14" s="13"/>
      <c r="V14" s="13"/>
      <c r="W14" s="13"/>
      <c r="X14" s="13"/>
      <c r="Y14" s="13"/>
      <c r="Z14" s="36"/>
    </row>
    <row r="15" spans="1:26" s="1" customFormat="1" ht="20.25" hidden="1" customHeight="1">
      <c r="A15" s="15" t="s">
        <v>14</v>
      </c>
      <c r="B15" s="15">
        <f>COUNTIF(P35:P105,"A-4")</f>
        <v>0</v>
      </c>
      <c r="D15" s="16" t="s">
        <v>14</v>
      </c>
      <c r="E15" s="1">
        <v>93</v>
      </c>
      <c r="F15" s="17">
        <v>92</v>
      </c>
      <c r="G15" s="16">
        <v>91</v>
      </c>
      <c r="H15" s="18">
        <v>90</v>
      </c>
      <c r="I15" s="18"/>
      <c r="J15" s="24"/>
      <c r="K15" s="24"/>
      <c r="L15" s="12"/>
      <c r="M15" s="13"/>
      <c r="O15" s="13"/>
      <c r="P15" s="13"/>
      <c r="Q15" s="13"/>
      <c r="R15" s="13"/>
      <c r="S15" s="13"/>
      <c r="T15" s="13"/>
      <c r="U15" s="13"/>
      <c r="V15" s="13"/>
      <c r="W15" s="13"/>
      <c r="X15" s="13"/>
      <c r="Y15" s="13"/>
      <c r="Z15" s="36"/>
    </row>
    <row r="16" spans="1:26" s="1" customFormat="1" ht="20.25" hidden="1" customHeight="1">
      <c r="A16" s="15" t="s">
        <v>15</v>
      </c>
      <c r="B16" s="15">
        <f>COUNTIF(P35:P105,"A-5")</f>
        <v>0</v>
      </c>
      <c r="D16" s="16" t="s">
        <v>15</v>
      </c>
      <c r="E16" s="1">
        <v>93</v>
      </c>
      <c r="F16" s="17">
        <v>92</v>
      </c>
      <c r="G16" s="16">
        <v>91</v>
      </c>
      <c r="H16" s="18">
        <v>90</v>
      </c>
      <c r="I16" s="18"/>
      <c r="J16" s="24"/>
      <c r="K16" s="24"/>
      <c r="L16" s="12"/>
      <c r="M16" s="13"/>
      <c r="O16" s="13"/>
      <c r="P16" s="13"/>
      <c r="Q16" s="13"/>
      <c r="R16" s="13"/>
      <c r="S16" s="13"/>
      <c r="T16" s="13"/>
      <c r="U16" s="13"/>
      <c r="V16" s="13"/>
      <c r="W16" s="13"/>
      <c r="X16" s="13"/>
      <c r="Y16" s="13"/>
      <c r="Z16" s="36"/>
    </row>
    <row r="17" spans="1:28" s="1" customFormat="1" ht="20.25" hidden="1" customHeight="1">
      <c r="A17" s="15" t="s">
        <v>16</v>
      </c>
      <c r="B17" s="15">
        <f>COUNTIF(P35:P105,"A-6")</f>
        <v>0</v>
      </c>
      <c r="D17" s="16" t="s">
        <v>16</v>
      </c>
      <c r="E17" s="1">
        <v>93</v>
      </c>
      <c r="F17" s="17">
        <v>92</v>
      </c>
      <c r="G17" s="16">
        <v>91</v>
      </c>
      <c r="H17" s="18">
        <v>90</v>
      </c>
      <c r="I17" s="18"/>
      <c r="J17" s="24"/>
      <c r="K17" s="24"/>
      <c r="L17" s="12"/>
      <c r="M17" s="13"/>
      <c r="O17" s="13"/>
      <c r="P17" s="13"/>
      <c r="Q17" s="13"/>
      <c r="R17" s="13"/>
      <c r="S17" s="13"/>
      <c r="T17" s="13"/>
      <c r="U17" s="13"/>
      <c r="V17" s="13"/>
      <c r="W17" s="13"/>
      <c r="X17" s="13"/>
      <c r="Y17" s="13"/>
      <c r="Z17" s="36"/>
    </row>
    <row r="18" spans="1:28" s="1" customFormat="1" ht="20.25" hidden="1" customHeight="1">
      <c r="A18" s="19" t="s">
        <v>17</v>
      </c>
      <c r="B18" s="15">
        <f>COUNTIF(P36:P108,"A-6")</f>
        <v>0</v>
      </c>
      <c r="D18" s="20" t="s">
        <v>17</v>
      </c>
      <c r="E18" s="1">
        <v>93</v>
      </c>
      <c r="F18" s="17">
        <v>92</v>
      </c>
      <c r="G18" s="16">
        <v>91</v>
      </c>
      <c r="H18" s="18">
        <v>90</v>
      </c>
      <c r="I18" s="18"/>
      <c r="J18" s="24"/>
      <c r="K18" s="24"/>
      <c r="L18" s="12"/>
      <c r="M18" s="13"/>
      <c r="O18" s="13"/>
      <c r="P18" s="13"/>
      <c r="Q18" s="13"/>
      <c r="R18" s="13"/>
      <c r="S18" s="13"/>
      <c r="T18" s="13"/>
      <c r="U18" s="13"/>
      <c r="V18" s="13"/>
      <c r="W18" s="13"/>
      <c r="X18" s="13"/>
      <c r="Y18" s="13"/>
      <c r="Z18" s="36"/>
    </row>
    <row r="19" spans="1:28" s="1" customFormat="1" ht="20.25" hidden="1" customHeight="1">
      <c r="A19" s="15" t="s">
        <v>18</v>
      </c>
      <c r="B19" s="15">
        <f>COUNTIF(P35:P105,"B+1")</f>
        <v>0</v>
      </c>
      <c r="D19" s="16" t="s">
        <v>18</v>
      </c>
      <c r="E19" s="1">
        <v>89</v>
      </c>
      <c r="F19" s="17">
        <v>88</v>
      </c>
      <c r="G19" s="16">
        <v>87</v>
      </c>
      <c r="H19" s="18">
        <v>86</v>
      </c>
      <c r="I19" s="18">
        <v>85</v>
      </c>
      <c r="J19" s="24"/>
      <c r="K19" s="24"/>
      <c r="L19" s="12"/>
      <c r="M19" s="13"/>
      <c r="O19" s="13"/>
      <c r="P19" s="13"/>
      <c r="Q19" s="13"/>
      <c r="R19" s="13"/>
      <c r="S19" s="13"/>
      <c r="T19" s="13"/>
      <c r="U19" s="13"/>
      <c r="V19" s="13"/>
      <c r="W19" s="13"/>
      <c r="X19" s="13"/>
      <c r="Y19" s="13"/>
      <c r="Z19" s="36"/>
    </row>
    <row r="20" spans="1:28" s="1" customFormat="1" ht="20.25" hidden="1" customHeight="1">
      <c r="A20" s="15" t="s">
        <v>19</v>
      </c>
      <c r="B20" s="15">
        <f>COUNTIF(P35:P105,"B+2")</f>
        <v>0</v>
      </c>
      <c r="D20" s="16" t="s">
        <v>19</v>
      </c>
      <c r="E20" s="1">
        <v>89</v>
      </c>
      <c r="F20" s="17">
        <v>88</v>
      </c>
      <c r="G20" s="16">
        <v>87</v>
      </c>
      <c r="H20" s="18">
        <v>86</v>
      </c>
      <c r="I20" s="18">
        <v>85</v>
      </c>
      <c r="J20" s="24"/>
      <c r="K20" s="24"/>
      <c r="L20" s="12"/>
      <c r="M20" s="13"/>
      <c r="O20" s="13"/>
      <c r="P20" s="13"/>
      <c r="Q20" s="13"/>
      <c r="R20" s="13"/>
      <c r="S20" s="13"/>
      <c r="T20" s="13"/>
      <c r="U20" s="13"/>
      <c r="V20" s="13"/>
      <c r="W20" s="13"/>
      <c r="X20" s="13"/>
      <c r="Y20" s="13"/>
      <c r="Z20" s="36"/>
    </row>
    <row r="21" spans="1:28" s="1" customFormat="1" ht="20.25" hidden="1" customHeight="1">
      <c r="A21" s="15" t="s">
        <v>20</v>
      </c>
      <c r="B21" s="15">
        <f>COUNTIF(P35:P105,"B+3")</f>
        <v>0</v>
      </c>
      <c r="D21" s="16" t="s">
        <v>20</v>
      </c>
      <c r="E21" s="1">
        <v>89</v>
      </c>
      <c r="F21" s="17">
        <v>88</v>
      </c>
      <c r="G21" s="16">
        <v>87</v>
      </c>
      <c r="H21" s="18">
        <v>86</v>
      </c>
      <c r="I21" s="18">
        <v>85</v>
      </c>
      <c r="J21" s="24"/>
      <c r="K21" s="24"/>
      <c r="L21" s="12"/>
      <c r="M21" s="13"/>
      <c r="O21" s="13"/>
      <c r="P21" s="13"/>
      <c r="Q21" s="13"/>
      <c r="R21" s="13"/>
      <c r="S21" s="13"/>
      <c r="T21" s="13"/>
      <c r="U21" s="13"/>
      <c r="V21" s="13"/>
      <c r="W21" s="13"/>
      <c r="X21" s="13"/>
      <c r="Y21" s="13"/>
      <c r="Z21" s="36"/>
    </row>
    <row r="22" spans="1:28" s="1" customFormat="1" ht="20.25" hidden="1" customHeight="1">
      <c r="A22" s="15" t="s">
        <v>21</v>
      </c>
      <c r="B22" s="15">
        <f>COUNTIF(P35:P105,"B+4")</f>
        <v>0</v>
      </c>
      <c r="D22" s="16" t="s">
        <v>21</v>
      </c>
      <c r="E22" s="1">
        <v>89</v>
      </c>
      <c r="F22" s="17">
        <v>88</v>
      </c>
      <c r="G22" s="16">
        <v>87</v>
      </c>
      <c r="H22" s="18">
        <v>86</v>
      </c>
      <c r="I22" s="18">
        <v>85</v>
      </c>
      <c r="J22" s="24"/>
      <c r="K22" s="24"/>
      <c r="L22" s="12"/>
      <c r="M22" s="13"/>
      <c r="O22" s="13"/>
      <c r="P22" s="13"/>
      <c r="Q22" s="13"/>
      <c r="R22" s="13"/>
      <c r="S22" s="13"/>
      <c r="T22" s="13"/>
      <c r="U22" s="13"/>
      <c r="V22" s="13"/>
      <c r="W22" s="13"/>
      <c r="X22" s="13"/>
      <c r="Y22" s="13"/>
      <c r="Z22" s="36"/>
    </row>
    <row r="23" spans="1:28" s="1" customFormat="1" ht="20.25" hidden="1" customHeight="1">
      <c r="A23" s="15" t="s">
        <v>22</v>
      </c>
      <c r="B23" s="15">
        <f>COUNTIF(P35:P105,"B")</f>
        <v>0</v>
      </c>
      <c r="D23" s="16" t="s">
        <v>22</v>
      </c>
      <c r="E23" s="1">
        <v>84</v>
      </c>
      <c r="F23" s="17">
        <v>83</v>
      </c>
      <c r="G23" s="16">
        <v>82</v>
      </c>
      <c r="H23" s="18">
        <v>81</v>
      </c>
      <c r="I23" s="18">
        <v>80</v>
      </c>
      <c r="J23" s="24"/>
      <c r="K23" s="24"/>
      <c r="L23" s="12"/>
      <c r="M23" s="13"/>
      <c r="O23" s="13"/>
      <c r="P23" s="13"/>
      <c r="Q23" s="13"/>
      <c r="R23" s="13"/>
      <c r="S23" s="13"/>
      <c r="T23" s="13"/>
      <c r="U23" s="13"/>
      <c r="V23" s="13"/>
      <c r="W23" s="13"/>
      <c r="X23" s="13"/>
      <c r="Y23" s="13"/>
      <c r="Z23" s="36"/>
    </row>
    <row r="24" spans="1:28" s="1" customFormat="1" ht="20.25" hidden="1" customHeight="1">
      <c r="A24" s="15" t="s">
        <v>23</v>
      </c>
      <c r="B24" s="15">
        <f>COUNTIF(P35:P105,"C")</f>
        <v>0</v>
      </c>
      <c r="D24" s="16" t="s">
        <v>23</v>
      </c>
      <c r="E24" s="1">
        <v>79</v>
      </c>
      <c r="F24" s="17">
        <v>75</v>
      </c>
      <c r="G24" s="16">
        <v>70</v>
      </c>
      <c r="H24" s="18">
        <v>65</v>
      </c>
      <c r="I24" s="18">
        <v>60</v>
      </c>
      <c r="J24" s="21"/>
      <c r="K24" s="21"/>
      <c r="L24" s="27"/>
      <c r="M24" s="28"/>
      <c r="N24" s="29"/>
      <c r="O24" s="28">
        <v>63</v>
      </c>
      <c r="P24" s="28"/>
      <c r="Q24" s="28"/>
      <c r="R24" s="28"/>
      <c r="S24" s="13"/>
      <c r="T24" s="13"/>
      <c r="U24" s="13"/>
      <c r="V24" s="13"/>
      <c r="W24" s="13"/>
      <c r="X24" s="13"/>
      <c r="Y24" s="13"/>
      <c r="Z24" s="36"/>
    </row>
    <row r="25" spans="1:28" s="1" customFormat="1" ht="20.25" hidden="1" customHeight="1">
      <c r="A25" s="15" t="s">
        <v>24</v>
      </c>
      <c r="B25" s="15">
        <f>SUM(B1:B4)</f>
        <v>0</v>
      </c>
      <c r="D25" s="16"/>
      <c r="F25" s="17"/>
      <c r="G25" s="16"/>
      <c r="H25" s="21"/>
      <c r="I25" s="21"/>
      <c r="J25" s="21"/>
      <c r="K25" s="21"/>
      <c r="L25" s="27"/>
      <c r="M25" s="28"/>
      <c r="N25" s="29"/>
      <c r="O25" s="28"/>
      <c r="P25" s="28"/>
      <c r="Q25" s="28"/>
      <c r="R25" s="28"/>
      <c r="S25" s="13"/>
      <c r="T25" s="13"/>
      <c r="U25" s="13"/>
      <c r="V25" s="13"/>
      <c r="W25" s="13"/>
      <c r="X25" s="13"/>
      <c r="Y25" s="13"/>
      <c r="Z25" s="36"/>
    </row>
    <row r="26" spans="1:28" s="1" customFormat="1" ht="20.25" hidden="1" customHeight="1">
      <c r="A26" s="1" t="s">
        <v>25</v>
      </c>
      <c r="B26" s="15">
        <f>SUM(B5:B9)</f>
        <v>0</v>
      </c>
      <c r="D26" s="16"/>
      <c r="F26" s="17"/>
      <c r="G26" s="16"/>
      <c r="H26" s="21"/>
      <c r="I26" s="21"/>
      <c r="J26" s="21"/>
      <c r="K26" s="21"/>
      <c r="L26" s="27"/>
      <c r="M26" s="28"/>
      <c r="N26" s="29"/>
      <c r="O26" s="28"/>
      <c r="P26" s="28"/>
      <c r="Q26" s="28"/>
      <c r="R26" s="28"/>
      <c r="S26" s="13"/>
      <c r="T26" s="13"/>
      <c r="U26" s="13"/>
      <c r="V26" s="13"/>
      <c r="W26" s="13"/>
      <c r="X26" s="13"/>
      <c r="Y26" s="13"/>
      <c r="Z26" s="36"/>
    </row>
    <row r="27" spans="1:28" s="1" customFormat="1" ht="20.25" hidden="1" customHeight="1">
      <c r="A27" s="15" t="s">
        <v>26</v>
      </c>
      <c r="B27" s="15">
        <f>SUM(B12:B17)</f>
        <v>0</v>
      </c>
      <c r="D27" s="16"/>
      <c r="F27" s="17"/>
      <c r="G27" s="16"/>
      <c r="H27" s="21"/>
      <c r="I27" s="21"/>
      <c r="J27" s="21"/>
      <c r="K27" s="21"/>
      <c r="L27" s="27"/>
      <c r="M27" s="28"/>
      <c r="N27" s="29"/>
      <c r="O27" s="28"/>
      <c r="P27" s="28"/>
      <c r="Q27" s="28"/>
      <c r="R27" s="28"/>
      <c r="S27" s="13"/>
      <c r="T27" s="13"/>
      <c r="U27" s="13"/>
      <c r="V27" s="13"/>
      <c r="W27" s="13"/>
      <c r="X27" s="13"/>
      <c r="Y27" s="13"/>
      <c r="Z27" s="36"/>
    </row>
    <row r="28" spans="1:28" s="1" customFormat="1" ht="20.25" hidden="1" customHeight="1">
      <c r="A28" s="15" t="s">
        <v>27</v>
      </c>
      <c r="B28" s="15">
        <f>SUM(B19:B22)</f>
        <v>0</v>
      </c>
      <c r="D28" s="16"/>
      <c r="F28" s="17"/>
      <c r="G28" s="16"/>
      <c r="H28" s="21"/>
      <c r="I28" s="21"/>
      <c r="J28" s="21"/>
      <c r="K28" s="21"/>
      <c r="L28" s="27"/>
      <c r="M28" s="28"/>
      <c r="N28" s="29"/>
      <c r="O28" s="28"/>
      <c r="P28" s="28"/>
      <c r="Q28" s="28"/>
      <c r="R28" s="28"/>
      <c r="S28" s="13"/>
      <c r="T28" s="13"/>
      <c r="U28" s="13"/>
      <c r="V28" s="13"/>
      <c r="W28" s="13"/>
      <c r="X28" s="13"/>
      <c r="Y28" s="13"/>
      <c r="Z28" s="36"/>
    </row>
    <row r="29" spans="1:28" s="1" customFormat="1" ht="20.25" hidden="1" customHeight="1">
      <c r="A29" s="15" t="s">
        <v>22</v>
      </c>
      <c r="B29" s="15">
        <f>B23</f>
        <v>0</v>
      </c>
      <c r="D29" s="16"/>
      <c r="F29" s="17"/>
      <c r="G29" s="16"/>
      <c r="H29" s="21"/>
      <c r="I29" s="21"/>
      <c r="J29" s="21"/>
      <c r="K29" s="21"/>
      <c r="L29" s="27"/>
      <c r="M29" s="28"/>
      <c r="N29" s="29"/>
      <c r="O29" s="28"/>
      <c r="P29" s="28"/>
      <c r="Q29" s="28"/>
      <c r="R29" s="28"/>
      <c r="S29" s="13"/>
      <c r="T29" s="13"/>
      <c r="U29" s="13"/>
      <c r="V29" s="13"/>
      <c r="W29" s="13"/>
      <c r="X29" s="13"/>
      <c r="Y29" s="13"/>
      <c r="Z29" s="36"/>
    </row>
    <row r="30" spans="1:28" s="1" customFormat="1" ht="20.25" hidden="1" customHeight="1">
      <c r="A30" s="15" t="s">
        <v>23</v>
      </c>
      <c r="B30" s="15">
        <f>B24</f>
        <v>0</v>
      </c>
      <c r="D30" s="16"/>
      <c r="F30" s="17"/>
      <c r="G30" s="16"/>
      <c r="H30" s="21"/>
      <c r="I30" s="21"/>
      <c r="J30" s="21"/>
      <c r="K30" s="21"/>
      <c r="L30" s="27"/>
      <c r="M30" s="28"/>
      <c r="N30" s="29"/>
      <c r="O30" s="28"/>
      <c r="P30" s="28"/>
      <c r="Q30" s="28"/>
      <c r="R30" s="28"/>
      <c r="S30" s="13"/>
      <c r="T30" s="13"/>
      <c r="U30" s="13"/>
      <c r="V30" s="13"/>
      <c r="W30" s="13"/>
      <c r="X30" s="13"/>
      <c r="Y30" s="13"/>
      <c r="Z30" s="36"/>
    </row>
    <row r="31" spans="1:28" s="1" customFormat="1" ht="72" customHeight="1">
      <c r="A31" s="90" t="s">
        <v>331</v>
      </c>
      <c r="B31" s="90"/>
      <c r="C31" s="90"/>
      <c r="D31" s="90"/>
      <c r="E31" s="90"/>
      <c r="F31" s="90"/>
      <c r="G31" s="90"/>
      <c r="H31" s="90"/>
      <c r="I31" s="90"/>
      <c r="J31" s="90"/>
      <c r="K31" s="90"/>
      <c r="L31" s="90"/>
      <c r="M31" s="90"/>
      <c r="N31" s="91"/>
      <c r="O31" s="90"/>
      <c r="P31" s="90"/>
      <c r="Q31" s="90"/>
      <c r="R31" s="90"/>
      <c r="S31" s="90"/>
      <c r="T31" s="90"/>
      <c r="U31" s="90"/>
      <c r="V31" s="90"/>
      <c r="W31" s="90"/>
      <c r="X31" s="90"/>
      <c r="Y31" s="90"/>
      <c r="Z31" s="90"/>
      <c r="AA31" s="90"/>
    </row>
    <row r="32" spans="1:28" s="2" customFormat="1" ht="27" customHeight="1">
      <c r="A32" s="92" t="s">
        <v>212</v>
      </c>
      <c r="B32" s="93"/>
      <c r="C32" s="93"/>
      <c r="D32" s="93"/>
      <c r="E32" s="93"/>
      <c r="F32" s="93"/>
      <c r="G32" s="94"/>
      <c r="H32" s="94"/>
      <c r="I32" s="94"/>
      <c r="J32" s="94"/>
      <c r="K32" s="94"/>
      <c r="L32" s="93"/>
      <c r="M32" s="93"/>
      <c r="N32" s="95"/>
      <c r="O32" s="93"/>
      <c r="P32" s="93"/>
      <c r="Q32" s="93"/>
      <c r="R32" s="93"/>
      <c r="S32" s="93"/>
      <c r="T32" s="93"/>
      <c r="U32" s="93"/>
      <c r="V32" s="93"/>
      <c r="W32" s="93"/>
      <c r="X32" s="93"/>
      <c r="Y32" s="93"/>
      <c r="Z32" s="93"/>
      <c r="AA32" s="96"/>
      <c r="AB32" s="37"/>
    </row>
    <row r="33" spans="1:27" ht="21.75" customHeight="1">
      <c r="A33" s="102" t="s">
        <v>28</v>
      </c>
      <c r="B33" s="102"/>
      <c r="C33" s="102" t="s">
        <v>29</v>
      </c>
      <c r="D33" s="103" t="s">
        <v>30</v>
      </c>
      <c r="E33" s="125" t="s">
        <v>31</v>
      </c>
      <c r="F33" s="125" t="s">
        <v>32</v>
      </c>
      <c r="G33" s="102" t="s">
        <v>33</v>
      </c>
      <c r="H33" s="102" t="s">
        <v>34</v>
      </c>
      <c r="I33" s="102" t="s">
        <v>35</v>
      </c>
      <c r="J33" s="102" t="s">
        <v>36</v>
      </c>
      <c r="K33" s="102" t="s">
        <v>37</v>
      </c>
      <c r="L33" s="97" t="s">
        <v>38</v>
      </c>
      <c r="M33" s="97" t="s">
        <v>39</v>
      </c>
      <c r="N33" s="97" t="s">
        <v>40</v>
      </c>
      <c r="O33" s="97" t="s">
        <v>41</v>
      </c>
      <c r="P33" s="97" t="s">
        <v>42</v>
      </c>
      <c r="Q33" s="97" t="s">
        <v>43</v>
      </c>
      <c r="R33" s="97"/>
      <c r="S33" s="97"/>
      <c r="T33" s="97"/>
      <c r="U33" s="97"/>
      <c r="V33" s="97"/>
      <c r="W33" s="97"/>
      <c r="X33" s="97"/>
      <c r="Y33" s="97"/>
      <c r="Z33" s="131" t="s">
        <v>44</v>
      </c>
      <c r="AA33" s="131" t="s">
        <v>45</v>
      </c>
    </row>
    <row r="34" spans="1:27" ht="16.5" customHeight="1">
      <c r="A34" s="102"/>
      <c r="B34" s="102"/>
      <c r="C34" s="102"/>
      <c r="D34" s="103"/>
      <c r="E34" s="125"/>
      <c r="F34" s="125"/>
      <c r="G34" s="102"/>
      <c r="H34" s="102"/>
      <c r="I34" s="102"/>
      <c r="J34" s="102"/>
      <c r="K34" s="102"/>
      <c r="L34" s="132"/>
      <c r="M34" s="97"/>
      <c r="N34" s="97"/>
      <c r="O34" s="97"/>
      <c r="P34" s="97"/>
      <c r="Q34" s="22">
        <v>1</v>
      </c>
      <c r="R34" s="22">
        <v>2</v>
      </c>
      <c r="S34" s="22">
        <v>3</v>
      </c>
      <c r="T34" s="22">
        <v>4</v>
      </c>
      <c r="U34" s="22">
        <v>5</v>
      </c>
      <c r="V34" s="22">
        <v>6</v>
      </c>
      <c r="W34" s="22">
        <v>7</v>
      </c>
      <c r="X34" s="22">
        <v>8</v>
      </c>
      <c r="Y34" s="22">
        <v>9</v>
      </c>
      <c r="Z34" s="131"/>
      <c r="AA34" s="131"/>
    </row>
    <row r="35" spans="1:27" s="3" customFormat="1" ht="59.25" customHeight="1">
      <c r="A35" s="112" t="s">
        <v>46</v>
      </c>
      <c r="B35" s="112" t="s">
        <v>47</v>
      </c>
      <c r="C35" s="75" t="s">
        <v>214</v>
      </c>
      <c r="D35" s="104" t="s">
        <v>48</v>
      </c>
      <c r="E35" s="126" t="s">
        <v>263</v>
      </c>
      <c r="F35" s="82" t="s">
        <v>289</v>
      </c>
      <c r="G35" s="77">
        <v>2</v>
      </c>
      <c r="H35" s="77" t="s">
        <v>49</v>
      </c>
      <c r="I35" s="77" t="s">
        <v>50</v>
      </c>
      <c r="J35" s="86" t="s">
        <v>317</v>
      </c>
      <c r="K35" s="86" t="s">
        <v>316</v>
      </c>
      <c r="L35" s="30"/>
      <c r="M35" s="31"/>
      <c r="N35" s="32"/>
      <c r="O35" s="33"/>
      <c r="P35" s="33"/>
      <c r="Q35" s="33"/>
      <c r="R35" s="33"/>
      <c r="S35" s="33"/>
      <c r="T35" s="33"/>
      <c r="U35" s="33"/>
      <c r="V35" s="33"/>
      <c r="W35" s="33"/>
      <c r="X35" s="33"/>
      <c r="Y35" s="33"/>
      <c r="Z35" s="38"/>
      <c r="AA35" s="31" t="s">
        <v>51</v>
      </c>
    </row>
    <row r="36" spans="1:27" s="3" customFormat="1" ht="115.5" customHeight="1">
      <c r="A36" s="113"/>
      <c r="B36" s="113"/>
      <c r="C36" s="75" t="s">
        <v>52</v>
      </c>
      <c r="D36" s="105"/>
      <c r="E36" s="127"/>
      <c r="F36" s="82" t="s">
        <v>290</v>
      </c>
      <c r="G36" s="77">
        <v>1</v>
      </c>
      <c r="H36" s="77" t="s">
        <v>49</v>
      </c>
      <c r="I36" s="77" t="s">
        <v>53</v>
      </c>
      <c r="J36" s="77" t="s">
        <v>54</v>
      </c>
      <c r="K36" s="77" t="s">
        <v>55</v>
      </c>
      <c r="L36" s="34"/>
      <c r="M36" s="34"/>
      <c r="N36" s="32"/>
      <c r="O36" s="33"/>
      <c r="P36" s="33"/>
      <c r="Q36" s="33"/>
      <c r="R36" s="33"/>
      <c r="S36" s="33"/>
      <c r="T36" s="33"/>
      <c r="U36" s="33"/>
      <c r="V36" s="33"/>
      <c r="W36" s="33"/>
      <c r="X36" s="33"/>
      <c r="Y36" s="33"/>
      <c r="Z36" s="38"/>
      <c r="AA36" s="31" t="s">
        <v>56</v>
      </c>
    </row>
    <row r="37" spans="1:27" s="3" customFormat="1" ht="75" customHeight="1">
      <c r="A37" s="113"/>
      <c r="B37" s="113"/>
      <c r="C37" s="75" t="s">
        <v>57</v>
      </c>
      <c r="D37" s="105"/>
      <c r="E37" s="127"/>
      <c r="F37" s="82" t="s">
        <v>291</v>
      </c>
      <c r="G37" s="77">
        <v>1</v>
      </c>
      <c r="H37" s="77" t="s">
        <v>49</v>
      </c>
      <c r="I37" s="77" t="s">
        <v>58</v>
      </c>
      <c r="J37" s="77" t="s">
        <v>59</v>
      </c>
      <c r="K37" s="77" t="s">
        <v>60</v>
      </c>
      <c r="L37" s="34"/>
      <c r="M37" s="34"/>
      <c r="N37" s="32"/>
      <c r="O37" s="33"/>
      <c r="P37" s="33"/>
      <c r="Q37" s="33"/>
      <c r="R37" s="33"/>
      <c r="S37" s="33"/>
      <c r="T37" s="33"/>
      <c r="U37" s="33"/>
      <c r="V37" s="33"/>
      <c r="W37" s="33"/>
      <c r="X37" s="33"/>
      <c r="Y37" s="33"/>
      <c r="Z37" s="38"/>
      <c r="AA37" s="31"/>
    </row>
    <row r="38" spans="1:27" s="3" customFormat="1" ht="76.5" customHeight="1">
      <c r="A38" s="113"/>
      <c r="B38" s="113"/>
      <c r="C38" s="75" t="s">
        <v>61</v>
      </c>
      <c r="D38" s="106"/>
      <c r="E38" s="128"/>
      <c r="F38" s="82" t="s">
        <v>328</v>
      </c>
      <c r="G38" s="77">
        <v>1</v>
      </c>
      <c r="H38" s="77" t="s">
        <v>49</v>
      </c>
      <c r="I38" s="86" t="s">
        <v>315</v>
      </c>
      <c r="J38" s="86" t="s">
        <v>318</v>
      </c>
      <c r="K38" s="86" t="s">
        <v>319</v>
      </c>
      <c r="L38" s="34"/>
      <c r="M38" s="34"/>
      <c r="N38" s="32"/>
      <c r="O38" s="33"/>
      <c r="P38" s="33"/>
      <c r="Q38" s="33"/>
      <c r="R38" s="33"/>
      <c r="S38" s="33"/>
      <c r="T38" s="33"/>
      <c r="U38" s="33"/>
      <c r="V38" s="33"/>
      <c r="W38" s="33"/>
      <c r="X38" s="33"/>
      <c r="Y38" s="33"/>
      <c r="Z38" s="38"/>
      <c r="AA38" s="31"/>
    </row>
    <row r="39" spans="1:27" s="3" customFormat="1" ht="77.25" customHeight="1">
      <c r="A39" s="113"/>
      <c r="B39" s="113"/>
      <c r="C39" s="75" t="s">
        <v>215</v>
      </c>
      <c r="D39" s="107" t="s">
        <v>48</v>
      </c>
      <c r="E39" s="129" t="s">
        <v>264</v>
      </c>
      <c r="F39" s="78" t="s">
        <v>216</v>
      </c>
      <c r="G39" s="77">
        <v>2</v>
      </c>
      <c r="H39" s="77" t="s">
        <v>49</v>
      </c>
      <c r="I39" s="77" t="s">
        <v>63</v>
      </c>
      <c r="J39" s="77" t="s">
        <v>64</v>
      </c>
      <c r="K39" s="77" t="s">
        <v>65</v>
      </c>
      <c r="L39" s="34"/>
      <c r="M39" s="35"/>
      <c r="N39" s="32"/>
      <c r="O39" s="33"/>
      <c r="P39" s="33"/>
      <c r="Q39" s="33"/>
      <c r="R39" s="33"/>
      <c r="S39" s="33"/>
      <c r="T39" s="33"/>
      <c r="U39" s="33"/>
      <c r="V39" s="33"/>
      <c r="W39" s="33"/>
      <c r="X39" s="33"/>
      <c r="Y39" s="33"/>
      <c r="Z39" s="38"/>
      <c r="AA39" s="31"/>
    </row>
    <row r="40" spans="1:27" s="3" customFormat="1" ht="45.75" customHeight="1">
      <c r="A40" s="113"/>
      <c r="B40" s="113"/>
      <c r="C40" s="75" t="s">
        <v>66</v>
      </c>
      <c r="D40" s="108"/>
      <c r="E40" s="129"/>
      <c r="F40" s="79" t="s">
        <v>265</v>
      </c>
      <c r="G40" s="77">
        <v>2</v>
      </c>
      <c r="H40" s="77" t="s">
        <v>49</v>
      </c>
      <c r="I40" s="77" t="s">
        <v>63</v>
      </c>
      <c r="J40" s="77" t="s">
        <v>64</v>
      </c>
      <c r="K40" s="77" t="s">
        <v>65</v>
      </c>
      <c r="L40" s="34"/>
      <c r="M40" s="35"/>
      <c r="N40" s="32"/>
      <c r="O40" s="33"/>
      <c r="P40" s="33"/>
      <c r="Q40" s="33"/>
      <c r="R40" s="33"/>
      <c r="S40" s="33"/>
      <c r="T40" s="33"/>
      <c r="U40" s="33"/>
      <c r="V40" s="33"/>
      <c r="W40" s="33"/>
      <c r="X40" s="33"/>
      <c r="Y40" s="33"/>
      <c r="Z40" s="38"/>
      <c r="AA40" s="31"/>
    </row>
    <row r="41" spans="1:27" s="3" customFormat="1" ht="48" customHeight="1">
      <c r="A41" s="113"/>
      <c r="B41" s="113"/>
      <c r="C41" s="75" t="s">
        <v>67</v>
      </c>
      <c r="D41" s="108"/>
      <c r="E41" s="129"/>
      <c r="F41" s="82" t="s">
        <v>300</v>
      </c>
      <c r="G41" s="77">
        <v>1</v>
      </c>
      <c r="H41" s="77" t="s">
        <v>49</v>
      </c>
      <c r="I41" s="77" t="s">
        <v>68</v>
      </c>
      <c r="J41" s="77" t="s">
        <v>69</v>
      </c>
      <c r="K41" s="77" t="s">
        <v>70</v>
      </c>
      <c r="L41" s="34"/>
      <c r="M41" s="34"/>
      <c r="N41" s="32"/>
      <c r="O41" s="33"/>
      <c r="P41" s="33"/>
      <c r="Q41" s="33"/>
      <c r="R41" s="33"/>
      <c r="S41" s="33"/>
      <c r="T41" s="33"/>
      <c r="U41" s="33"/>
      <c r="V41" s="33"/>
      <c r="W41" s="33"/>
      <c r="X41" s="33"/>
      <c r="Y41" s="33"/>
      <c r="Z41" s="38"/>
      <c r="AA41" s="31"/>
    </row>
    <row r="42" spans="1:27" s="3" customFormat="1" ht="118.5" customHeight="1">
      <c r="A42" s="113"/>
      <c r="B42" s="113"/>
      <c r="C42" s="75" t="s">
        <v>217</v>
      </c>
      <c r="D42" s="107" t="s">
        <v>71</v>
      </c>
      <c r="E42" s="122" t="s">
        <v>266</v>
      </c>
      <c r="F42" s="83" t="s">
        <v>292</v>
      </c>
      <c r="G42" s="77">
        <v>2</v>
      </c>
      <c r="H42" s="77" t="s">
        <v>49</v>
      </c>
      <c r="I42" s="77" t="s">
        <v>53</v>
      </c>
      <c r="J42" s="77" t="s">
        <v>54</v>
      </c>
      <c r="K42" s="77" t="s">
        <v>55</v>
      </c>
      <c r="L42" s="34"/>
      <c r="M42" s="34"/>
      <c r="N42" s="32"/>
      <c r="O42" s="33"/>
      <c r="P42" s="33"/>
      <c r="Q42" s="33"/>
      <c r="R42" s="33"/>
      <c r="S42" s="33"/>
      <c r="T42" s="33"/>
      <c r="U42" s="33"/>
      <c r="V42" s="33"/>
      <c r="W42" s="33"/>
      <c r="X42" s="33"/>
      <c r="Y42" s="33"/>
      <c r="Z42" s="38"/>
      <c r="AA42" s="31"/>
    </row>
    <row r="43" spans="1:27" s="3" customFormat="1" ht="63.75" customHeight="1">
      <c r="A43" s="113"/>
      <c r="B43" s="113"/>
      <c r="C43" s="75" t="s">
        <v>218</v>
      </c>
      <c r="D43" s="108"/>
      <c r="E43" s="122"/>
      <c r="F43" s="78" t="s">
        <v>72</v>
      </c>
      <c r="G43" s="77">
        <v>1</v>
      </c>
      <c r="H43" s="77" t="s">
        <v>49</v>
      </c>
      <c r="I43" s="77" t="s">
        <v>58</v>
      </c>
      <c r="J43" s="77" t="s">
        <v>73</v>
      </c>
      <c r="K43" s="77" t="s">
        <v>74</v>
      </c>
      <c r="L43" s="34"/>
      <c r="M43" s="34"/>
      <c r="N43" s="32"/>
      <c r="O43" s="33"/>
      <c r="P43" s="33"/>
      <c r="Q43" s="33"/>
      <c r="R43" s="33"/>
      <c r="S43" s="33"/>
      <c r="T43" s="33"/>
      <c r="U43" s="33"/>
      <c r="V43" s="33"/>
      <c r="W43" s="33"/>
      <c r="X43" s="33"/>
      <c r="Y43" s="33"/>
      <c r="Z43" s="38"/>
      <c r="AA43" s="31"/>
    </row>
    <row r="44" spans="1:27" s="3" customFormat="1" ht="51.95" customHeight="1">
      <c r="A44" s="113"/>
      <c r="B44" s="113"/>
      <c r="C44" s="75" t="s">
        <v>219</v>
      </c>
      <c r="D44" s="108"/>
      <c r="E44" s="122"/>
      <c r="F44" s="78" t="s">
        <v>220</v>
      </c>
      <c r="G44" s="77">
        <v>2</v>
      </c>
      <c r="H44" s="77" t="s">
        <v>49</v>
      </c>
      <c r="I44" s="77" t="s">
        <v>62</v>
      </c>
      <c r="J44" s="77" t="s">
        <v>75</v>
      </c>
      <c r="K44" s="77" t="s">
        <v>76</v>
      </c>
      <c r="L44" s="34"/>
      <c r="M44" s="34"/>
      <c r="N44" s="32"/>
      <c r="O44" s="33"/>
      <c r="P44" s="33"/>
      <c r="Q44" s="33"/>
      <c r="R44" s="33"/>
      <c r="S44" s="33"/>
      <c r="T44" s="33"/>
      <c r="U44" s="33"/>
      <c r="V44" s="33"/>
      <c r="W44" s="33"/>
      <c r="X44" s="33"/>
      <c r="Y44" s="33"/>
      <c r="Z44" s="38"/>
      <c r="AA44" s="31"/>
    </row>
    <row r="45" spans="1:27" s="3" customFormat="1" ht="84" customHeight="1">
      <c r="A45" s="113"/>
      <c r="B45" s="113"/>
      <c r="C45" s="75" t="s">
        <v>221</v>
      </c>
      <c r="D45" s="107" t="s">
        <v>77</v>
      </c>
      <c r="E45" s="122" t="s">
        <v>267</v>
      </c>
      <c r="F45" s="82" t="s">
        <v>301</v>
      </c>
      <c r="G45" s="77">
        <v>2</v>
      </c>
      <c r="H45" s="77" t="s">
        <v>49</v>
      </c>
      <c r="I45" s="77" t="s">
        <v>78</v>
      </c>
      <c r="J45" s="77" t="s">
        <v>79</v>
      </c>
      <c r="K45" s="77" t="s">
        <v>80</v>
      </c>
      <c r="L45" s="34"/>
      <c r="M45" s="34"/>
      <c r="N45" s="32"/>
      <c r="O45" s="33"/>
      <c r="P45" s="33"/>
      <c r="Q45" s="33"/>
      <c r="R45" s="33"/>
      <c r="S45" s="33"/>
      <c r="T45" s="33"/>
      <c r="U45" s="33"/>
      <c r="V45" s="33"/>
      <c r="W45" s="33"/>
      <c r="X45" s="33"/>
      <c r="Y45" s="33"/>
      <c r="Z45" s="38"/>
      <c r="AA45" s="31"/>
    </row>
    <row r="46" spans="1:27" s="3" customFormat="1" ht="162" customHeight="1">
      <c r="A46" s="113"/>
      <c r="B46" s="113"/>
      <c r="C46" s="75" t="s">
        <v>222</v>
      </c>
      <c r="D46" s="107"/>
      <c r="E46" s="122"/>
      <c r="F46" s="82" t="s">
        <v>327</v>
      </c>
      <c r="G46" s="77">
        <v>1</v>
      </c>
      <c r="H46" s="77" t="s">
        <v>49</v>
      </c>
      <c r="I46" s="77" t="s">
        <v>78</v>
      </c>
      <c r="J46" s="77" t="s">
        <v>223</v>
      </c>
      <c r="K46" s="77" t="s">
        <v>224</v>
      </c>
      <c r="L46" s="34"/>
      <c r="M46" s="34"/>
      <c r="N46" s="32"/>
      <c r="O46" s="33"/>
      <c r="P46" s="33"/>
      <c r="Q46" s="33"/>
      <c r="R46" s="33"/>
      <c r="S46" s="33"/>
      <c r="T46" s="33"/>
      <c r="U46" s="33"/>
      <c r="V46" s="33"/>
      <c r="W46" s="33"/>
      <c r="X46" s="33"/>
      <c r="Y46" s="33"/>
      <c r="Z46" s="38"/>
      <c r="AA46" s="31"/>
    </row>
    <row r="47" spans="1:27" s="3" customFormat="1" ht="82.5" customHeight="1">
      <c r="A47" s="113"/>
      <c r="B47" s="113"/>
      <c r="C47" s="75" t="s">
        <v>225</v>
      </c>
      <c r="D47" s="107"/>
      <c r="E47" s="122"/>
      <c r="F47" s="82" t="s">
        <v>293</v>
      </c>
      <c r="G47" s="77">
        <v>1</v>
      </c>
      <c r="H47" s="77" t="s">
        <v>49</v>
      </c>
      <c r="I47" s="86" t="s">
        <v>323</v>
      </c>
      <c r="J47" s="86" t="s">
        <v>321</v>
      </c>
      <c r="K47" s="86" t="s">
        <v>322</v>
      </c>
      <c r="L47" s="34"/>
      <c r="M47" s="34"/>
      <c r="N47" s="32"/>
      <c r="O47" s="33"/>
      <c r="P47" s="33"/>
      <c r="Q47" s="33"/>
      <c r="R47" s="33"/>
      <c r="S47" s="33"/>
      <c r="T47" s="33"/>
      <c r="U47" s="33"/>
      <c r="V47" s="33"/>
      <c r="W47" s="33"/>
      <c r="X47" s="33"/>
      <c r="Y47" s="33"/>
      <c r="Z47" s="38"/>
      <c r="AA47" s="31"/>
    </row>
    <row r="48" spans="1:27" s="3" customFormat="1" ht="81.75" customHeight="1">
      <c r="A48" s="113"/>
      <c r="B48" s="113"/>
      <c r="C48" s="75" t="s">
        <v>226</v>
      </c>
      <c r="D48" s="107"/>
      <c r="E48" s="122"/>
      <c r="F48" s="82" t="s">
        <v>294</v>
      </c>
      <c r="G48" s="77">
        <v>1</v>
      </c>
      <c r="H48" s="77" t="s">
        <v>49</v>
      </c>
      <c r="I48" s="77" t="s">
        <v>78</v>
      </c>
      <c r="J48" s="77" t="s">
        <v>227</v>
      </c>
      <c r="K48" s="77" t="s">
        <v>268</v>
      </c>
      <c r="L48" s="34"/>
      <c r="M48" s="34"/>
      <c r="N48" s="32"/>
      <c r="O48" s="33"/>
      <c r="P48" s="33"/>
      <c r="Q48" s="33"/>
      <c r="R48" s="33"/>
      <c r="S48" s="33"/>
      <c r="T48" s="33"/>
      <c r="U48" s="33"/>
      <c r="V48" s="33"/>
      <c r="W48" s="33"/>
      <c r="X48" s="33"/>
      <c r="Y48" s="33"/>
      <c r="Z48" s="38"/>
      <c r="AA48" s="31"/>
    </row>
    <row r="49" spans="1:27" s="3" customFormat="1" ht="99" customHeight="1">
      <c r="A49" s="113"/>
      <c r="B49" s="113"/>
      <c r="C49" s="75" t="s">
        <v>228</v>
      </c>
      <c r="D49" s="107" t="s">
        <v>269</v>
      </c>
      <c r="E49" s="130" t="s">
        <v>270</v>
      </c>
      <c r="F49" s="82" t="s">
        <v>302</v>
      </c>
      <c r="G49" s="77">
        <v>1.5</v>
      </c>
      <c r="H49" s="77" t="s">
        <v>49</v>
      </c>
      <c r="I49" s="77" t="s">
        <v>271</v>
      </c>
      <c r="J49" s="77" t="s">
        <v>272</v>
      </c>
      <c r="K49" s="77" t="s">
        <v>273</v>
      </c>
      <c r="L49" s="34"/>
      <c r="M49" s="34"/>
      <c r="N49" s="32"/>
      <c r="O49" s="33"/>
      <c r="P49" s="33"/>
      <c r="Q49" s="33"/>
      <c r="R49" s="33"/>
      <c r="S49" s="33"/>
      <c r="T49" s="33"/>
      <c r="U49" s="33"/>
      <c r="V49" s="33"/>
      <c r="W49" s="33"/>
      <c r="X49" s="33"/>
      <c r="Y49" s="33"/>
      <c r="Z49" s="38"/>
      <c r="AA49" s="31"/>
    </row>
    <row r="50" spans="1:27" s="3" customFormat="1" ht="122.25" customHeight="1">
      <c r="A50" s="113"/>
      <c r="B50" s="113"/>
      <c r="C50" s="75" t="s">
        <v>84</v>
      </c>
      <c r="D50" s="107"/>
      <c r="E50" s="130"/>
      <c r="F50" s="82" t="s">
        <v>303</v>
      </c>
      <c r="G50" s="77">
        <v>1.5</v>
      </c>
      <c r="H50" s="77" t="s">
        <v>49</v>
      </c>
      <c r="I50" s="77" t="s">
        <v>81</v>
      </c>
      <c r="J50" s="77" t="s">
        <v>82</v>
      </c>
      <c r="K50" s="77" t="s">
        <v>83</v>
      </c>
      <c r="L50" s="34"/>
      <c r="M50" s="34"/>
      <c r="N50" s="32"/>
      <c r="O50" s="33"/>
      <c r="P50" s="33"/>
      <c r="Q50" s="33"/>
      <c r="R50" s="33"/>
      <c r="S50" s="33"/>
      <c r="T50" s="33"/>
      <c r="U50" s="33"/>
      <c r="V50" s="33"/>
      <c r="W50" s="33"/>
      <c r="X50" s="33"/>
      <c r="Y50" s="33"/>
      <c r="Z50" s="38"/>
      <c r="AA50" s="31"/>
    </row>
    <row r="51" spans="1:27" s="3" customFormat="1" ht="83.25" customHeight="1">
      <c r="A51" s="113"/>
      <c r="B51" s="113"/>
      <c r="C51" s="75" t="s">
        <v>85</v>
      </c>
      <c r="D51" s="107"/>
      <c r="E51" s="130"/>
      <c r="F51" s="82" t="s">
        <v>295</v>
      </c>
      <c r="G51" s="77">
        <v>1</v>
      </c>
      <c r="H51" s="77" t="s">
        <v>49</v>
      </c>
      <c r="I51" s="77" t="s">
        <v>58</v>
      </c>
      <c r="J51" s="77" t="s">
        <v>86</v>
      </c>
      <c r="K51" s="77" t="s">
        <v>87</v>
      </c>
      <c r="L51" s="34"/>
      <c r="M51" s="34"/>
      <c r="N51" s="32"/>
      <c r="O51" s="33"/>
      <c r="P51" s="33"/>
      <c r="Q51" s="33"/>
      <c r="R51" s="33"/>
      <c r="S51" s="33"/>
      <c r="T51" s="33"/>
      <c r="U51" s="33"/>
      <c r="V51" s="33"/>
      <c r="W51" s="33"/>
      <c r="X51" s="33"/>
      <c r="Y51" s="33"/>
      <c r="Z51" s="38"/>
      <c r="AA51" s="31"/>
    </row>
    <row r="52" spans="1:27" s="3" customFormat="1" ht="110.25" customHeight="1">
      <c r="A52" s="113"/>
      <c r="B52" s="113"/>
      <c r="C52" s="75" t="s">
        <v>88</v>
      </c>
      <c r="D52" s="107"/>
      <c r="E52" s="130"/>
      <c r="F52" s="80" t="s">
        <v>229</v>
      </c>
      <c r="G52" s="77">
        <v>1</v>
      </c>
      <c r="H52" s="77" t="s">
        <v>49</v>
      </c>
      <c r="I52" s="77" t="s">
        <v>63</v>
      </c>
      <c r="J52" s="77" t="s">
        <v>89</v>
      </c>
      <c r="K52" s="77" t="s">
        <v>90</v>
      </c>
      <c r="L52" s="34"/>
      <c r="M52" s="34"/>
      <c r="N52" s="32"/>
      <c r="O52" s="33"/>
      <c r="P52" s="33"/>
      <c r="Q52" s="33"/>
      <c r="R52" s="33"/>
      <c r="S52" s="33"/>
      <c r="T52" s="33"/>
      <c r="U52" s="33"/>
      <c r="V52" s="33"/>
      <c r="W52" s="33"/>
      <c r="X52" s="33"/>
      <c r="Y52" s="33"/>
      <c r="Z52" s="38"/>
      <c r="AA52" s="31"/>
    </row>
    <row r="53" spans="1:27" s="3" customFormat="1" ht="128.25" customHeight="1">
      <c r="A53" s="113"/>
      <c r="B53" s="113"/>
      <c r="C53" s="75" t="s">
        <v>230</v>
      </c>
      <c r="D53" s="107" t="s">
        <v>231</v>
      </c>
      <c r="E53" s="129" t="s">
        <v>274</v>
      </c>
      <c r="F53" s="76" t="s">
        <v>232</v>
      </c>
      <c r="G53" s="77">
        <v>1</v>
      </c>
      <c r="H53" s="77" t="s">
        <v>49</v>
      </c>
      <c r="I53" s="77" t="s">
        <v>81</v>
      </c>
      <c r="J53" s="77" t="s">
        <v>91</v>
      </c>
      <c r="K53" s="77" t="s">
        <v>92</v>
      </c>
      <c r="L53" s="34"/>
      <c r="M53" s="34"/>
      <c r="N53" s="32"/>
      <c r="O53" s="33"/>
      <c r="P53" s="33"/>
      <c r="Q53" s="33"/>
      <c r="R53" s="33"/>
      <c r="S53" s="33"/>
      <c r="T53" s="33"/>
      <c r="U53" s="33"/>
      <c r="V53" s="33"/>
      <c r="W53" s="33"/>
      <c r="X53" s="33"/>
      <c r="Y53" s="33"/>
      <c r="Z53" s="38"/>
      <c r="AA53" s="31"/>
    </row>
    <row r="54" spans="1:27" s="3" customFormat="1" ht="117" customHeight="1">
      <c r="A54" s="113"/>
      <c r="B54" s="113"/>
      <c r="C54" s="75" t="s">
        <v>93</v>
      </c>
      <c r="D54" s="107"/>
      <c r="E54" s="129"/>
      <c r="F54" s="82" t="s">
        <v>304</v>
      </c>
      <c r="G54" s="77">
        <v>2</v>
      </c>
      <c r="H54" s="77" t="s">
        <v>49</v>
      </c>
      <c r="I54" s="77" t="s">
        <v>233</v>
      </c>
      <c r="J54" s="77" t="s">
        <v>234</v>
      </c>
      <c r="K54" s="77" t="s">
        <v>235</v>
      </c>
      <c r="L54" s="34"/>
      <c r="M54" s="34"/>
      <c r="N54" s="32"/>
      <c r="O54" s="33"/>
      <c r="P54" s="33"/>
      <c r="Q54" s="33"/>
      <c r="R54" s="33"/>
      <c r="S54" s="33"/>
      <c r="T54" s="33"/>
      <c r="U54" s="33"/>
      <c r="V54" s="33"/>
      <c r="W54" s="33"/>
      <c r="X54" s="33"/>
      <c r="Y54" s="33"/>
      <c r="Z54" s="38"/>
      <c r="AA54" s="31"/>
    </row>
    <row r="55" spans="1:27" s="3" customFormat="1" ht="177" customHeight="1">
      <c r="A55" s="113"/>
      <c r="B55" s="113"/>
      <c r="C55" s="75" t="s">
        <v>94</v>
      </c>
      <c r="D55" s="107"/>
      <c r="E55" s="129"/>
      <c r="F55" s="82" t="s">
        <v>296</v>
      </c>
      <c r="G55" s="77">
        <v>2</v>
      </c>
      <c r="H55" s="77" t="s">
        <v>49</v>
      </c>
      <c r="I55" s="77" t="s">
        <v>53</v>
      </c>
      <c r="J55" s="77" t="s">
        <v>95</v>
      </c>
      <c r="K55" s="77" t="s">
        <v>96</v>
      </c>
      <c r="L55" s="34"/>
      <c r="M55" s="34"/>
      <c r="N55" s="32"/>
      <c r="O55" s="33"/>
      <c r="P55" s="33"/>
      <c r="Q55" s="33"/>
      <c r="R55" s="33"/>
      <c r="S55" s="33"/>
      <c r="T55" s="33"/>
      <c r="U55" s="33"/>
      <c r="V55" s="33"/>
      <c r="W55" s="33"/>
      <c r="X55" s="33"/>
      <c r="Y55" s="33"/>
      <c r="Z55" s="38"/>
      <c r="AA55" s="31"/>
    </row>
    <row r="56" spans="1:27" s="3" customFormat="1" ht="201.75" customHeight="1">
      <c r="A56" s="113"/>
      <c r="B56" s="113"/>
      <c r="C56" s="75" t="s">
        <v>236</v>
      </c>
      <c r="D56" s="107" t="s">
        <v>97</v>
      </c>
      <c r="E56" s="122" t="s">
        <v>275</v>
      </c>
      <c r="F56" s="82" t="s">
        <v>305</v>
      </c>
      <c r="G56" s="77">
        <v>2</v>
      </c>
      <c r="H56" s="77" t="s">
        <v>49</v>
      </c>
      <c r="I56" s="77" t="s">
        <v>50</v>
      </c>
      <c r="J56" s="86" t="s">
        <v>320</v>
      </c>
      <c r="K56" s="77" t="s">
        <v>98</v>
      </c>
      <c r="L56" s="34"/>
      <c r="M56" s="34"/>
      <c r="N56" s="32"/>
      <c r="O56" s="33"/>
      <c r="P56" s="33"/>
      <c r="Q56" s="33"/>
      <c r="R56" s="33"/>
      <c r="S56" s="33"/>
      <c r="T56" s="33"/>
      <c r="U56" s="33"/>
      <c r="V56" s="33"/>
      <c r="W56" s="33"/>
      <c r="X56" s="33"/>
      <c r="Y56" s="33"/>
      <c r="Z56" s="38"/>
      <c r="AA56" s="31"/>
    </row>
    <row r="57" spans="1:27" s="3" customFormat="1" ht="192.75" customHeight="1">
      <c r="A57" s="113"/>
      <c r="B57" s="113"/>
      <c r="C57" s="75" t="s">
        <v>237</v>
      </c>
      <c r="D57" s="108"/>
      <c r="E57" s="122"/>
      <c r="F57" s="82" t="s">
        <v>329</v>
      </c>
      <c r="G57" s="77">
        <v>2</v>
      </c>
      <c r="H57" s="77" t="s">
        <v>49</v>
      </c>
      <c r="I57" s="77" t="s">
        <v>238</v>
      </c>
      <c r="J57" s="77" t="s">
        <v>99</v>
      </c>
      <c r="K57" s="77" t="s">
        <v>100</v>
      </c>
      <c r="L57" s="34"/>
      <c r="M57" s="34"/>
      <c r="N57" s="32"/>
      <c r="O57" s="33"/>
      <c r="P57" s="33"/>
      <c r="Q57" s="33"/>
      <c r="R57" s="33"/>
      <c r="S57" s="33"/>
      <c r="T57" s="33"/>
      <c r="U57" s="33"/>
      <c r="V57" s="33"/>
      <c r="W57" s="33"/>
      <c r="X57" s="33"/>
      <c r="Y57" s="33"/>
      <c r="Z57" s="38"/>
      <c r="AA57" s="31"/>
    </row>
    <row r="58" spans="1:27" s="3" customFormat="1" ht="103.5" customHeight="1">
      <c r="A58" s="113"/>
      <c r="B58" s="113"/>
      <c r="C58" s="75" t="s">
        <v>239</v>
      </c>
      <c r="D58" s="107" t="s">
        <v>240</v>
      </c>
      <c r="E58" s="129" t="s">
        <v>276</v>
      </c>
      <c r="F58" s="76" t="s">
        <v>241</v>
      </c>
      <c r="G58" s="77">
        <v>1</v>
      </c>
      <c r="H58" s="77" t="s">
        <v>49</v>
      </c>
      <c r="I58" s="77" t="s">
        <v>242</v>
      </c>
      <c r="J58" s="77" t="s">
        <v>243</v>
      </c>
      <c r="K58" s="77" t="s">
        <v>244</v>
      </c>
      <c r="L58" s="34"/>
      <c r="M58" s="31"/>
      <c r="N58" s="32"/>
      <c r="O58" s="33"/>
      <c r="P58" s="33"/>
      <c r="Q58" s="33"/>
      <c r="R58" s="33"/>
      <c r="S58" s="33"/>
      <c r="T58" s="33"/>
      <c r="U58" s="33"/>
      <c r="V58" s="33"/>
      <c r="W58" s="33"/>
      <c r="X58" s="33"/>
      <c r="Y58" s="33"/>
      <c r="Z58" s="38"/>
      <c r="AA58" s="31"/>
    </row>
    <row r="59" spans="1:27" s="3" customFormat="1" ht="120" customHeight="1">
      <c r="A59" s="113"/>
      <c r="B59" s="113"/>
      <c r="C59" s="75" t="s">
        <v>101</v>
      </c>
      <c r="D59" s="107"/>
      <c r="E59" s="129"/>
      <c r="F59" s="84" t="s">
        <v>297</v>
      </c>
      <c r="G59" s="77">
        <v>1</v>
      </c>
      <c r="H59" s="77" t="s">
        <v>49</v>
      </c>
      <c r="I59" s="77" t="s">
        <v>63</v>
      </c>
      <c r="J59" s="77" t="s">
        <v>89</v>
      </c>
      <c r="K59" s="77" t="s">
        <v>90</v>
      </c>
      <c r="L59" s="34"/>
      <c r="M59" s="31"/>
      <c r="N59" s="32"/>
      <c r="O59" s="33"/>
      <c r="P59" s="33"/>
      <c r="Q59" s="33"/>
      <c r="R59" s="33"/>
      <c r="S59" s="33"/>
      <c r="T59" s="33"/>
      <c r="U59" s="33"/>
      <c r="V59" s="33"/>
      <c r="W59" s="33"/>
      <c r="X59" s="33"/>
      <c r="Y59" s="33"/>
      <c r="Z59" s="38"/>
      <c r="AA59" s="31"/>
    </row>
    <row r="60" spans="1:27" s="3" customFormat="1" ht="111" customHeight="1">
      <c r="A60" s="113"/>
      <c r="B60" s="113"/>
      <c r="C60" s="75" t="s">
        <v>102</v>
      </c>
      <c r="D60" s="107"/>
      <c r="E60" s="129"/>
      <c r="F60" s="82" t="s">
        <v>330</v>
      </c>
      <c r="G60" s="77">
        <v>1</v>
      </c>
      <c r="H60" s="77" t="s">
        <v>49</v>
      </c>
      <c r="I60" s="77" t="s">
        <v>63</v>
      </c>
      <c r="J60" s="77" t="s">
        <v>89</v>
      </c>
      <c r="K60" s="77" t="s">
        <v>90</v>
      </c>
      <c r="L60" s="34"/>
      <c r="M60" s="31"/>
      <c r="N60" s="32"/>
      <c r="O60" s="33"/>
      <c r="P60" s="33"/>
      <c r="Q60" s="33"/>
      <c r="R60" s="33"/>
      <c r="S60" s="33"/>
      <c r="T60" s="33"/>
      <c r="U60" s="33"/>
      <c r="V60" s="33"/>
      <c r="W60" s="33"/>
      <c r="X60" s="33"/>
      <c r="Y60" s="33"/>
      <c r="Z60" s="38"/>
      <c r="AA60" s="31"/>
    </row>
    <row r="61" spans="1:27" s="74" customFormat="1" ht="88.5" customHeight="1">
      <c r="A61" s="113"/>
      <c r="B61" s="113"/>
      <c r="C61" s="75" t="s">
        <v>103</v>
      </c>
      <c r="D61" s="107"/>
      <c r="E61" s="129"/>
      <c r="F61" s="76" t="s">
        <v>245</v>
      </c>
      <c r="G61" s="77">
        <v>2</v>
      </c>
      <c r="H61" s="77" t="s">
        <v>49</v>
      </c>
      <c r="I61" s="77" t="s">
        <v>58</v>
      </c>
      <c r="J61" s="86" t="s">
        <v>325</v>
      </c>
      <c r="K61" s="86" t="s">
        <v>324</v>
      </c>
      <c r="L61" s="69"/>
      <c r="M61" s="70"/>
      <c r="N61" s="71"/>
      <c r="O61" s="72"/>
      <c r="P61" s="72"/>
      <c r="Q61" s="72"/>
      <c r="R61" s="72"/>
      <c r="S61" s="72"/>
      <c r="T61" s="72"/>
      <c r="U61" s="72"/>
      <c r="V61" s="72"/>
      <c r="W61" s="72"/>
      <c r="X61" s="72"/>
      <c r="Y61" s="72"/>
      <c r="Z61" s="73"/>
      <c r="AA61" s="70"/>
    </row>
    <row r="62" spans="1:27" s="3" customFormat="1" ht="96.75" customHeight="1">
      <c r="A62" s="113"/>
      <c r="B62" s="113"/>
      <c r="C62" s="75" t="s">
        <v>246</v>
      </c>
      <c r="D62" s="107" t="s">
        <v>106</v>
      </c>
      <c r="E62" s="129" t="s">
        <v>277</v>
      </c>
      <c r="F62" s="83" t="s">
        <v>306</v>
      </c>
      <c r="G62" s="77">
        <v>1.5</v>
      </c>
      <c r="H62" s="77" t="s">
        <v>49</v>
      </c>
      <c r="I62" s="77" t="s">
        <v>107</v>
      </c>
      <c r="J62" s="77" t="s">
        <v>108</v>
      </c>
      <c r="K62" s="77" t="s">
        <v>109</v>
      </c>
      <c r="L62" s="34"/>
      <c r="M62" s="34"/>
      <c r="N62" s="32"/>
      <c r="O62" s="33"/>
      <c r="P62" s="33"/>
      <c r="Q62" s="33"/>
      <c r="R62" s="33"/>
      <c r="S62" s="33"/>
      <c r="T62" s="33"/>
      <c r="U62" s="33"/>
      <c r="V62" s="33"/>
      <c r="W62" s="33"/>
      <c r="X62" s="33"/>
      <c r="Y62" s="33"/>
      <c r="Z62" s="38"/>
      <c r="AA62" s="31"/>
    </row>
    <row r="63" spans="1:27" s="3" customFormat="1" ht="102.75" customHeight="1">
      <c r="A63" s="113"/>
      <c r="B63" s="113"/>
      <c r="C63" s="75" t="s">
        <v>110</v>
      </c>
      <c r="D63" s="108"/>
      <c r="E63" s="129"/>
      <c r="F63" s="83" t="s">
        <v>298</v>
      </c>
      <c r="G63" s="77">
        <v>1</v>
      </c>
      <c r="H63" s="77" t="s">
        <v>49</v>
      </c>
      <c r="I63" s="77" t="s">
        <v>107</v>
      </c>
      <c r="J63" s="77" t="s">
        <v>108</v>
      </c>
      <c r="K63" s="77" t="s">
        <v>109</v>
      </c>
      <c r="L63" s="34"/>
      <c r="M63" s="34"/>
      <c r="N63" s="32"/>
      <c r="O63" s="33"/>
      <c r="P63" s="33"/>
      <c r="Q63" s="33"/>
      <c r="R63" s="33"/>
      <c r="S63" s="33"/>
      <c r="T63" s="33"/>
      <c r="U63" s="33"/>
      <c r="V63" s="33"/>
      <c r="W63" s="33"/>
      <c r="X63" s="33"/>
      <c r="Y63" s="33"/>
      <c r="Z63" s="38"/>
      <c r="AA63" s="31"/>
    </row>
    <row r="64" spans="1:27" s="3" customFormat="1" ht="120.75" customHeight="1">
      <c r="A64" s="113"/>
      <c r="B64" s="113"/>
      <c r="C64" s="75" t="s">
        <v>111</v>
      </c>
      <c r="D64" s="108"/>
      <c r="E64" s="129"/>
      <c r="F64" s="78" t="s">
        <v>112</v>
      </c>
      <c r="G64" s="77">
        <v>1</v>
      </c>
      <c r="H64" s="77" t="s">
        <v>49</v>
      </c>
      <c r="I64" s="77" t="s">
        <v>113</v>
      </c>
      <c r="J64" s="77" t="s">
        <v>114</v>
      </c>
      <c r="K64" s="77" t="s">
        <v>115</v>
      </c>
      <c r="L64" s="34"/>
      <c r="M64" s="34"/>
      <c r="N64" s="32"/>
      <c r="O64" s="33"/>
      <c r="P64" s="33"/>
      <c r="Q64" s="33"/>
      <c r="R64" s="33"/>
      <c r="S64" s="33"/>
      <c r="T64" s="33"/>
      <c r="U64" s="33"/>
      <c r="V64" s="33"/>
      <c r="W64" s="33"/>
      <c r="X64" s="33"/>
      <c r="Y64" s="33"/>
      <c r="Z64" s="38"/>
      <c r="AA64" s="31"/>
    </row>
    <row r="65" spans="1:27" s="3" customFormat="1" ht="87.75" customHeight="1">
      <c r="A65" s="113"/>
      <c r="B65" s="113"/>
      <c r="C65" s="75" t="s">
        <v>116</v>
      </c>
      <c r="D65" s="108"/>
      <c r="E65" s="129"/>
      <c r="F65" s="78" t="s">
        <v>117</v>
      </c>
      <c r="G65" s="77">
        <v>1.5</v>
      </c>
      <c r="H65" s="77" t="s">
        <v>49</v>
      </c>
      <c r="I65" s="77" t="s">
        <v>113</v>
      </c>
      <c r="J65" s="77" t="s">
        <v>247</v>
      </c>
      <c r="K65" s="77" t="s">
        <v>109</v>
      </c>
      <c r="L65" s="34"/>
      <c r="M65" s="34"/>
      <c r="N65" s="32"/>
      <c r="O65" s="33"/>
      <c r="P65" s="33"/>
      <c r="Q65" s="33"/>
      <c r="R65" s="33"/>
      <c r="S65" s="33"/>
      <c r="T65" s="33"/>
      <c r="U65" s="33"/>
      <c r="V65" s="33"/>
      <c r="W65" s="33"/>
      <c r="X65" s="33"/>
      <c r="Y65" s="33"/>
      <c r="Z65" s="38"/>
      <c r="AA65" s="31"/>
    </row>
    <row r="66" spans="1:27" s="3" customFormat="1" ht="85.5" customHeight="1">
      <c r="A66" s="113"/>
      <c r="B66" s="113"/>
      <c r="C66" s="75" t="s">
        <v>248</v>
      </c>
      <c r="D66" s="107" t="s">
        <v>48</v>
      </c>
      <c r="E66" s="122" t="s">
        <v>278</v>
      </c>
      <c r="F66" s="83" t="s">
        <v>299</v>
      </c>
      <c r="G66" s="77">
        <v>1.5</v>
      </c>
      <c r="H66" s="77" t="s">
        <v>49</v>
      </c>
      <c r="I66" s="77" t="s">
        <v>63</v>
      </c>
      <c r="J66" s="77" t="s">
        <v>64</v>
      </c>
      <c r="K66" s="77" t="s">
        <v>65</v>
      </c>
      <c r="L66" s="34"/>
      <c r="M66" s="34"/>
      <c r="N66" s="32"/>
      <c r="O66" s="33"/>
      <c r="P66" s="33"/>
      <c r="Q66" s="33"/>
      <c r="R66" s="33"/>
      <c r="S66" s="33"/>
      <c r="T66" s="33"/>
      <c r="U66" s="33"/>
      <c r="V66" s="33"/>
      <c r="W66" s="33"/>
      <c r="X66" s="33"/>
      <c r="Y66" s="33"/>
      <c r="Z66" s="38"/>
      <c r="AA66" s="31"/>
    </row>
    <row r="67" spans="1:27" s="4" customFormat="1" ht="78" customHeight="1">
      <c r="A67" s="113"/>
      <c r="B67" s="113"/>
      <c r="C67" s="75" t="s">
        <v>118</v>
      </c>
      <c r="D67" s="107"/>
      <c r="E67" s="122"/>
      <c r="F67" s="78" t="s">
        <v>119</v>
      </c>
      <c r="G67" s="77">
        <v>1.5</v>
      </c>
      <c r="H67" s="77" t="s">
        <v>49</v>
      </c>
      <c r="I67" s="77" t="s">
        <v>63</v>
      </c>
      <c r="J67" s="77" t="s">
        <v>64</v>
      </c>
      <c r="K67" s="77" t="s">
        <v>65</v>
      </c>
      <c r="L67" s="34"/>
      <c r="M67" s="34"/>
      <c r="N67" s="32"/>
      <c r="O67" s="33"/>
      <c r="P67" s="33"/>
      <c r="Q67" s="31"/>
      <c r="R67" s="31"/>
      <c r="S67" s="31"/>
      <c r="T67" s="31"/>
      <c r="U67" s="31"/>
      <c r="V67" s="31"/>
      <c r="W67" s="31"/>
      <c r="X67" s="31"/>
      <c r="Y67" s="31"/>
      <c r="Z67" s="38"/>
      <c r="AA67" s="31"/>
    </row>
    <row r="68" spans="1:27" s="3" customFormat="1" ht="60" customHeight="1">
      <c r="A68" s="113"/>
      <c r="B68" s="113"/>
      <c r="C68" s="75" t="s">
        <v>120</v>
      </c>
      <c r="D68" s="107"/>
      <c r="E68" s="122"/>
      <c r="F68" s="78" t="s">
        <v>279</v>
      </c>
      <c r="G68" s="77">
        <v>2</v>
      </c>
      <c r="H68" s="77" t="s">
        <v>49</v>
      </c>
      <c r="I68" s="77" t="s">
        <v>63</v>
      </c>
      <c r="J68" s="77" t="s">
        <v>64</v>
      </c>
      <c r="K68" s="77" t="s">
        <v>65</v>
      </c>
      <c r="L68" s="34"/>
      <c r="M68" s="34"/>
      <c r="N68" s="32"/>
      <c r="O68" s="33"/>
      <c r="P68" s="33"/>
      <c r="Q68" s="33"/>
      <c r="R68" s="33"/>
      <c r="S68" s="33"/>
      <c r="T68" s="33"/>
      <c r="U68" s="33"/>
      <c r="V68" s="33"/>
      <c r="W68" s="33"/>
      <c r="X68" s="33"/>
      <c r="Y68" s="33"/>
      <c r="Z68" s="38"/>
      <c r="AA68" s="31"/>
    </row>
    <row r="69" spans="1:27" s="3" customFormat="1" ht="72.75" customHeight="1">
      <c r="A69" s="113"/>
      <c r="B69" s="113"/>
      <c r="C69" s="75" t="s">
        <v>249</v>
      </c>
      <c r="D69" s="107" t="s">
        <v>121</v>
      </c>
      <c r="E69" s="122" t="s">
        <v>280</v>
      </c>
      <c r="F69" s="83" t="s">
        <v>307</v>
      </c>
      <c r="G69" s="77">
        <v>1.5</v>
      </c>
      <c r="H69" s="77" t="s">
        <v>49</v>
      </c>
      <c r="I69" s="77" t="s">
        <v>122</v>
      </c>
      <c r="J69" s="77" t="s">
        <v>123</v>
      </c>
      <c r="K69" s="77" t="s">
        <v>124</v>
      </c>
      <c r="L69" s="34"/>
      <c r="M69" s="34"/>
      <c r="N69" s="32"/>
      <c r="O69" s="33"/>
      <c r="P69" s="33"/>
      <c r="Q69" s="33"/>
      <c r="R69" s="33"/>
      <c r="S69" s="33"/>
      <c r="T69" s="33"/>
      <c r="U69" s="33"/>
      <c r="V69" s="33"/>
      <c r="W69" s="33"/>
      <c r="X69" s="33"/>
      <c r="Y69" s="33"/>
      <c r="Z69" s="38"/>
      <c r="AA69" s="31"/>
    </row>
    <row r="70" spans="1:27" s="3" customFormat="1" ht="71.25" customHeight="1">
      <c r="A70" s="113"/>
      <c r="B70" s="113"/>
      <c r="C70" s="75" t="s">
        <v>125</v>
      </c>
      <c r="D70" s="107"/>
      <c r="E70" s="122"/>
      <c r="F70" s="83" t="s">
        <v>308</v>
      </c>
      <c r="G70" s="77">
        <v>1.5</v>
      </c>
      <c r="H70" s="77" t="s">
        <v>49</v>
      </c>
      <c r="I70" s="77" t="s">
        <v>122</v>
      </c>
      <c r="J70" s="77" t="s">
        <v>123</v>
      </c>
      <c r="K70" s="77" t="s">
        <v>124</v>
      </c>
      <c r="L70" s="34"/>
      <c r="M70" s="34"/>
      <c r="N70" s="32"/>
      <c r="O70" s="33"/>
      <c r="P70" s="33"/>
      <c r="Q70" s="33"/>
      <c r="R70" s="33"/>
      <c r="S70" s="33"/>
      <c r="T70" s="33"/>
      <c r="U70" s="33"/>
      <c r="V70" s="33"/>
      <c r="W70" s="33"/>
      <c r="X70" s="33"/>
      <c r="Y70" s="33"/>
      <c r="Z70" s="38"/>
      <c r="AA70" s="31"/>
    </row>
    <row r="71" spans="1:27" s="3" customFormat="1" ht="58.5" customHeight="1">
      <c r="A71" s="113"/>
      <c r="B71" s="113"/>
      <c r="C71" s="75" t="s">
        <v>126</v>
      </c>
      <c r="D71" s="107"/>
      <c r="E71" s="122"/>
      <c r="F71" s="78" t="s">
        <v>281</v>
      </c>
      <c r="G71" s="77">
        <v>1</v>
      </c>
      <c r="H71" s="77" t="s">
        <v>49</v>
      </c>
      <c r="I71" s="77" t="s">
        <v>58</v>
      </c>
      <c r="J71" s="77" t="s">
        <v>59</v>
      </c>
      <c r="K71" s="77" t="s">
        <v>60</v>
      </c>
      <c r="L71" s="34"/>
      <c r="M71" s="34"/>
      <c r="N71" s="32"/>
      <c r="O71" s="33"/>
      <c r="P71" s="33"/>
      <c r="Q71" s="33"/>
      <c r="R71" s="33"/>
      <c r="S71" s="33"/>
      <c r="T71" s="33"/>
      <c r="U71" s="33"/>
      <c r="V71" s="33"/>
      <c r="W71" s="33"/>
      <c r="X71" s="33"/>
      <c r="Y71" s="33"/>
      <c r="Z71" s="38"/>
      <c r="AA71" s="31"/>
    </row>
    <row r="72" spans="1:27" s="3" customFormat="1" ht="122.25" customHeight="1">
      <c r="A72" s="113"/>
      <c r="B72" s="113"/>
      <c r="C72" s="75" t="s">
        <v>250</v>
      </c>
      <c r="D72" s="107" t="s">
        <v>127</v>
      </c>
      <c r="E72" s="126" t="s">
        <v>282</v>
      </c>
      <c r="F72" s="83" t="s">
        <v>309</v>
      </c>
      <c r="G72" s="77">
        <v>2</v>
      </c>
      <c r="H72" s="77" t="s">
        <v>49</v>
      </c>
      <c r="I72" s="77" t="s">
        <v>107</v>
      </c>
      <c r="J72" s="77" t="s">
        <v>128</v>
      </c>
      <c r="K72" s="77" t="s">
        <v>129</v>
      </c>
      <c r="L72" s="34"/>
      <c r="M72" s="34"/>
      <c r="N72" s="32"/>
      <c r="O72" s="33"/>
      <c r="P72" s="33"/>
      <c r="Q72" s="33"/>
      <c r="R72" s="33"/>
      <c r="S72" s="33"/>
      <c r="T72" s="33"/>
      <c r="U72" s="33"/>
      <c r="V72" s="33"/>
      <c r="W72" s="33"/>
      <c r="X72" s="33"/>
      <c r="Y72" s="33"/>
      <c r="Z72" s="38"/>
      <c r="AA72" s="31"/>
    </row>
    <row r="73" spans="1:27" s="3" customFormat="1" ht="117.75" customHeight="1">
      <c r="A73" s="113"/>
      <c r="B73" s="113"/>
      <c r="C73" s="75" t="s">
        <v>130</v>
      </c>
      <c r="D73" s="107"/>
      <c r="E73" s="127"/>
      <c r="F73" s="78" t="s">
        <v>251</v>
      </c>
      <c r="G73" s="77">
        <v>2</v>
      </c>
      <c r="H73" s="77" t="s">
        <v>49</v>
      </c>
      <c r="I73" s="77" t="s">
        <v>107</v>
      </c>
      <c r="J73" s="77" t="s">
        <v>128</v>
      </c>
      <c r="K73" s="77" t="s">
        <v>129</v>
      </c>
      <c r="L73" s="34"/>
      <c r="M73" s="34"/>
      <c r="N73" s="32"/>
      <c r="O73" s="33"/>
      <c r="P73" s="33"/>
      <c r="Q73" s="33"/>
      <c r="R73" s="33"/>
      <c r="S73" s="33"/>
      <c r="T73" s="33"/>
      <c r="U73" s="33"/>
      <c r="V73" s="33"/>
      <c r="W73" s="33"/>
      <c r="X73" s="33"/>
      <c r="Y73" s="33"/>
      <c r="Z73" s="38"/>
      <c r="AA73" s="31"/>
    </row>
    <row r="74" spans="1:27" s="3" customFormat="1" ht="138" customHeight="1">
      <c r="A74" s="113"/>
      <c r="B74" s="113"/>
      <c r="C74" s="75" t="s">
        <v>131</v>
      </c>
      <c r="D74" s="107"/>
      <c r="E74" s="128"/>
      <c r="F74" s="78" t="s">
        <v>252</v>
      </c>
      <c r="G74" s="77">
        <v>1</v>
      </c>
      <c r="H74" s="77" t="s">
        <v>49</v>
      </c>
      <c r="I74" s="77" t="s">
        <v>107</v>
      </c>
      <c r="J74" s="77" t="s">
        <v>128</v>
      </c>
      <c r="K74" s="77" t="s">
        <v>129</v>
      </c>
      <c r="L74" s="34"/>
      <c r="M74" s="34"/>
      <c r="N74" s="32"/>
      <c r="O74" s="33"/>
      <c r="P74" s="33"/>
      <c r="Q74" s="33"/>
      <c r="R74" s="33"/>
      <c r="S74" s="33"/>
      <c r="T74" s="33"/>
      <c r="U74" s="33"/>
      <c r="V74" s="33"/>
      <c r="W74" s="33"/>
      <c r="X74" s="33"/>
      <c r="Y74" s="33"/>
      <c r="Z74" s="38"/>
      <c r="AA74" s="31"/>
    </row>
    <row r="75" spans="1:27" s="3" customFormat="1" ht="100.5" customHeight="1">
      <c r="A75" s="113"/>
      <c r="B75" s="113"/>
      <c r="C75" s="75" t="s">
        <v>253</v>
      </c>
      <c r="D75" s="104" t="s">
        <v>286</v>
      </c>
      <c r="E75" s="145" t="s">
        <v>287</v>
      </c>
      <c r="F75" s="78" t="s">
        <v>254</v>
      </c>
      <c r="G75" s="77">
        <v>1</v>
      </c>
      <c r="H75" s="77" t="s">
        <v>49</v>
      </c>
      <c r="I75" s="77" t="s">
        <v>58</v>
      </c>
      <c r="J75" s="77" t="s">
        <v>132</v>
      </c>
      <c r="K75" s="77" t="s">
        <v>133</v>
      </c>
      <c r="L75" s="34"/>
      <c r="M75" s="34"/>
      <c r="N75" s="32"/>
      <c r="O75" s="33"/>
      <c r="P75" s="33"/>
      <c r="Q75" s="33"/>
      <c r="R75" s="33"/>
      <c r="S75" s="33"/>
      <c r="T75" s="33"/>
      <c r="U75" s="33"/>
      <c r="V75" s="33"/>
      <c r="W75" s="33"/>
      <c r="X75" s="33"/>
      <c r="Y75" s="33"/>
      <c r="Z75" s="38"/>
      <c r="AA75" s="31"/>
    </row>
    <row r="76" spans="1:27" s="3" customFormat="1" ht="116.25" customHeight="1">
      <c r="A76" s="113"/>
      <c r="B76" s="113"/>
      <c r="C76" s="75" t="s">
        <v>255</v>
      </c>
      <c r="D76" s="123"/>
      <c r="E76" s="146"/>
      <c r="F76" s="78" t="s">
        <v>134</v>
      </c>
      <c r="G76" s="77">
        <v>1</v>
      </c>
      <c r="H76" s="77" t="s">
        <v>49</v>
      </c>
      <c r="I76" s="77" t="s">
        <v>68</v>
      </c>
      <c r="J76" s="77" t="s">
        <v>135</v>
      </c>
      <c r="K76" s="77" t="s">
        <v>136</v>
      </c>
      <c r="L76" s="34"/>
      <c r="M76" s="34"/>
      <c r="N76" s="32"/>
      <c r="O76" s="33"/>
      <c r="P76" s="33"/>
      <c r="Q76" s="33"/>
      <c r="R76" s="33"/>
      <c r="S76" s="33"/>
      <c r="T76" s="33"/>
      <c r="U76" s="33"/>
      <c r="V76" s="33"/>
      <c r="W76" s="33"/>
      <c r="X76" s="33"/>
      <c r="Y76" s="33"/>
      <c r="Z76" s="38"/>
      <c r="AA76" s="31"/>
    </row>
    <row r="77" spans="1:27" s="3" customFormat="1" ht="102.75" customHeight="1">
      <c r="A77" s="113"/>
      <c r="B77" s="113"/>
      <c r="C77" s="75" t="s">
        <v>137</v>
      </c>
      <c r="D77" s="123"/>
      <c r="E77" s="146"/>
      <c r="F77" s="83" t="s">
        <v>310</v>
      </c>
      <c r="G77" s="77">
        <v>1</v>
      </c>
      <c r="H77" s="77" t="s">
        <v>49</v>
      </c>
      <c r="I77" s="77" t="s">
        <v>58</v>
      </c>
      <c r="J77" s="77" t="s">
        <v>86</v>
      </c>
      <c r="K77" s="77" t="s">
        <v>87</v>
      </c>
      <c r="L77" s="34"/>
      <c r="M77" s="34"/>
      <c r="N77" s="32"/>
      <c r="O77" s="33"/>
      <c r="P77" s="33"/>
      <c r="Q77" s="33"/>
      <c r="R77" s="33"/>
      <c r="S77" s="33"/>
      <c r="T77" s="33"/>
      <c r="U77" s="33"/>
      <c r="V77" s="33"/>
      <c r="W77" s="33"/>
      <c r="X77" s="33"/>
      <c r="Y77" s="33"/>
      <c r="Z77" s="38"/>
      <c r="AA77" s="31"/>
    </row>
    <row r="78" spans="1:27" s="3" customFormat="1" ht="100.5" customHeight="1">
      <c r="A78" s="113"/>
      <c r="B78" s="114"/>
      <c r="C78" s="75" t="s">
        <v>138</v>
      </c>
      <c r="D78" s="124"/>
      <c r="E78" s="147"/>
      <c r="F78" s="78" t="s">
        <v>288</v>
      </c>
      <c r="G78" s="77">
        <v>1</v>
      </c>
      <c r="H78" s="77" t="s">
        <v>49</v>
      </c>
      <c r="I78" s="77" t="s">
        <v>58</v>
      </c>
      <c r="J78" s="77" t="s">
        <v>104</v>
      </c>
      <c r="K78" s="77" t="s">
        <v>105</v>
      </c>
      <c r="L78" s="34"/>
      <c r="M78" s="34"/>
      <c r="N78" s="32"/>
      <c r="O78" s="33"/>
      <c r="P78" s="33"/>
      <c r="Q78" s="33"/>
      <c r="R78" s="33"/>
      <c r="S78" s="33"/>
      <c r="T78" s="33"/>
      <c r="U78" s="33"/>
      <c r="V78" s="33"/>
      <c r="W78" s="33"/>
      <c r="X78" s="33"/>
      <c r="Y78" s="33"/>
      <c r="Z78" s="38"/>
      <c r="AA78" s="31"/>
    </row>
    <row r="79" spans="1:27" s="4" customFormat="1" ht="93.75" customHeight="1">
      <c r="A79" s="113"/>
      <c r="B79" s="112" t="s">
        <v>139</v>
      </c>
      <c r="C79" s="75" t="s">
        <v>256</v>
      </c>
      <c r="D79" s="107" t="s">
        <v>140</v>
      </c>
      <c r="E79" s="122" t="s">
        <v>283</v>
      </c>
      <c r="F79" s="85" t="s">
        <v>313</v>
      </c>
      <c r="G79" s="77">
        <v>1.5</v>
      </c>
      <c r="H79" s="77" t="s">
        <v>49</v>
      </c>
      <c r="I79" s="77" t="s">
        <v>63</v>
      </c>
      <c r="J79" s="77" t="s">
        <v>64</v>
      </c>
      <c r="K79" s="77" t="s">
        <v>65</v>
      </c>
      <c r="L79" s="34"/>
      <c r="M79" s="47"/>
      <c r="N79" s="32"/>
      <c r="O79" s="31"/>
      <c r="P79" s="31"/>
      <c r="Q79" s="31"/>
      <c r="R79" s="31"/>
      <c r="S79" s="31"/>
      <c r="T79" s="31"/>
      <c r="U79" s="31"/>
      <c r="V79" s="31"/>
      <c r="W79" s="31"/>
      <c r="X79" s="31"/>
      <c r="Y79" s="31"/>
      <c r="Z79" s="38"/>
      <c r="AA79" s="31"/>
    </row>
    <row r="80" spans="1:27" s="4" customFormat="1" ht="78" customHeight="1">
      <c r="A80" s="113"/>
      <c r="B80" s="113"/>
      <c r="C80" s="75" t="s">
        <v>257</v>
      </c>
      <c r="D80" s="107"/>
      <c r="E80" s="122"/>
      <c r="F80" s="85" t="s">
        <v>314</v>
      </c>
      <c r="G80" s="77">
        <v>1.5</v>
      </c>
      <c r="H80" s="77" t="s">
        <v>49</v>
      </c>
      <c r="I80" s="77" t="s">
        <v>258</v>
      </c>
      <c r="J80" s="86" t="s">
        <v>259</v>
      </c>
      <c r="K80" s="77" t="s">
        <v>260</v>
      </c>
      <c r="L80" s="34"/>
      <c r="M80" s="48"/>
      <c r="N80" s="32"/>
      <c r="O80" s="31"/>
      <c r="P80" s="31"/>
      <c r="Q80" s="31"/>
      <c r="R80" s="31"/>
      <c r="S80" s="31"/>
      <c r="T80" s="31"/>
      <c r="U80" s="31"/>
      <c r="V80" s="31"/>
      <c r="W80" s="31"/>
      <c r="X80" s="31"/>
      <c r="Y80" s="31"/>
      <c r="Z80" s="38"/>
      <c r="AA80" s="31"/>
    </row>
    <row r="81" spans="1:27" s="3" customFormat="1" ht="79.5" customHeight="1">
      <c r="A81" s="113"/>
      <c r="B81" s="113"/>
      <c r="C81" s="75" t="s">
        <v>261</v>
      </c>
      <c r="D81" s="107" t="s">
        <v>140</v>
      </c>
      <c r="E81" s="122" t="s">
        <v>284</v>
      </c>
      <c r="F81" s="82" t="s">
        <v>312</v>
      </c>
      <c r="G81" s="77">
        <v>1.5</v>
      </c>
      <c r="H81" s="77" t="s">
        <v>49</v>
      </c>
      <c r="I81" s="77" t="s">
        <v>50</v>
      </c>
      <c r="J81" s="77" t="s">
        <v>141</v>
      </c>
      <c r="K81" s="77" t="s">
        <v>142</v>
      </c>
      <c r="L81" s="34"/>
      <c r="M81" s="34"/>
      <c r="N81" s="32"/>
      <c r="O81" s="33"/>
      <c r="P81" s="33"/>
      <c r="Q81" s="33"/>
      <c r="R81" s="33"/>
      <c r="S81" s="33"/>
      <c r="T81" s="33"/>
      <c r="U81" s="33"/>
      <c r="V81" s="33"/>
      <c r="W81" s="33"/>
      <c r="X81" s="33"/>
      <c r="Y81" s="33"/>
      <c r="Z81" s="38"/>
      <c r="AA81" s="31"/>
    </row>
    <row r="82" spans="1:27" s="3" customFormat="1" ht="132.75" customHeight="1">
      <c r="A82" s="113"/>
      <c r="B82" s="113"/>
      <c r="C82" s="75" t="s">
        <v>262</v>
      </c>
      <c r="D82" s="107"/>
      <c r="E82" s="122"/>
      <c r="F82" s="85" t="s">
        <v>311</v>
      </c>
      <c r="G82" s="77">
        <v>1.5</v>
      </c>
      <c r="H82" s="77" t="s">
        <v>49</v>
      </c>
      <c r="I82" s="77" t="s">
        <v>68</v>
      </c>
      <c r="J82" s="77" t="s">
        <v>143</v>
      </c>
      <c r="K82" s="77" t="s">
        <v>144</v>
      </c>
      <c r="L82" s="34"/>
      <c r="M82" s="34"/>
      <c r="N82" s="32"/>
      <c r="O82" s="33"/>
      <c r="P82" s="33"/>
      <c r="Q82" s="33"/>
      <c r="R82" s="33"/>
      <c r="S82" s="33"/>
      <c r="T82" s="33"/>
      <c r="U82" s="33"/>
      <c r="V82" s="33"/>
      <c r="W82" s="33"/>
      <c r="X82" s="33"/>
      <c r="Y82" s="33"/>
      <c r="Z82" s="38"/>
      <c r="AA82" s="31"/>
    </row>
    <row r="83" spans="1:27" s="3" customFormat="1" ht="43.5" customHeight="1">
      <c r="A83" s="114"/>
      <c r="B83" s="98" t="s">
        <v>145</v>
      </c>
      <c r="C83" s="99"/>
      <c r="D83" s="99"/>
      <c r="E83" s="99"/>
      <c r="F83" s="100"/>
      <c r="G83" s="32">
        <f>SUM(G35:G82)</f>
        <v>68</v>
      </c>
      <c r="H83" s="39"/>
      <c r="I83" s="39"/>
      <c r="J83" s="39"/>
      <c r="K83" s="39"/>
      <c r="L83" s="49"/>
      <c r="M83" s="50"/>
      <c r="N83" s="32"/>
      <c r="O83" s="49"/>
      <c r="P83" s="49"/>
      <c r="Q83" s="101"/>
      <c r="R83" s="101"/>
      <c r="S83" s="101"/>
      <c r="T83" s="101"/>
      <c r="U83" s="101"/>
      <c r="V83" s="101"/>
      <c r="W83" s="101"/>
      <c r="X83" s="101"/>
      <c r="Y83" s="101"/>
      <c r="Z83" s="65"/>
      <c r="AA83" s="31"/>
    </row>
    <row r="84" spans="1:27" ht="44.25" customHeight="1">
      <c r="A84" s="135" t="s">
        <v>28</v>
      </c>
      <c r="B84" s="136"/>
      <c r="C84" s="115" t="s">
        <v>29</v>
      </c>
      <c r="D84" s="139" t="s">
        <v>31</v>
      </c>
      <c r="E84" s="140"/>
      <c r="F84" s="141"/>
      <c r="G84" s="102" t="s">
        <v>33</v>
      </c>
      <c r="H84" s="102" t="s">
        <v>34</v>
      </c>
      <c r="I84" s="115" t="s">
        <v>35</v>
      </c>
      <c r="J84" s="115" t="s">
        <v>36</v>
      </c>
      <c r="K84" s="115" t="s">
        <v>37</v>
      </c>
      <c r="L84" s="97" t="s">
        <v>38</v>
      </c>
      <c r="M84" s="97" t="s">
        <v>39</v>
      </c>
      <c r="N84" s="133"/>
      <c r="O84" s="133"/>
      <c r="P84" s="133" t="s">
        <v>42</v>
      </c>
      <c r="Q84" s="97" t="s">
        <v>43</v>
      </c>
      <c r="R84" s="97"/>
      <c r="S84" s="97"/>
      <c r="T84" s="97"/>
      <c r="U84" s="97"/>
      <c r="V84" s="97"/>
      <c r="W84" s="97"/>
      <c r="X84" s="97"/>
      <c r="Y84" s="97"/>
      <c r="Z84" s="97"/>
      <c r="AA84" s="31"/>
    </row>
    <row r="85" spans="1:27" ht="42" customHeight="1">
      <c r="A85" s="137"/>
      <c r="B85" s="138"/>
      <c r="C85" s="116"/>
      <c r="D85" s="142"/>
      <c r="E85" s="143"/>
      <c r="F85" s="144"/>
      <c r="G85" s="102"/>
      <c r="H85" s="102"/>
      <c r="I85" s="116"/>
      <c r="J85" s="116"/>
      <c r="K85" s="116"/>
      <c r="L85" s="132"/>
      <c r="M85" s="97"/>
      <c r="N85" s="134"/>
      <c r="O85" s="134"/>
      <c r="P85" s="134"/>
      <c r="Q85" s="22">
        <v>1</v>
      </c>
      <c r="R85" s="22">
        <v>2</v>
      </c>
      <c r="S85" s="22">
        <v>3</v>
      </c>
      <c r="T85" s="22">
        <v>4</v>
      </c>
      <c r="U85" s="22">
        <v>5</v>
      </c>
      <c r="V85" s="22">
        <v>6</v>
      </c>
      <c r="W85" s="22">
        <v>7</v>
      </c>
      <c r="X85" s="22">
        <v>8</v>
      </c>
      <c r="Y85" s="22">
        <v>9</v>
      </c>
      <c r="Z85" s="66" t="s">
        <v>146</v>
      </c>
      <c r="AA85" s="31"/>
    </row>
    <row r="86" spans="1:27" s="3" customFormat="1" ht="42.95" customHeight="1">
      <c r="A86" s="112" t="s">
        <v>147</v>
      </c>
      <c r="B86" s="112" t="s">
        <v>148</v>
      </c>
      <c r="C86" s="81" t="s">
        <v>149</v>
      </c>
      <c r="D86" s="87" t="s">
        <v>150</v>
      </c>
      <c r="E86" s="88"/>
      <c r="F86" s="89"/>
      <c r="G86" s="41">
        <v>1</v>
      </c>
      <c r="H86" s="77" t="s">
        <v>49</v>
      </c>
      <c r="I86" s="77" t="s">
        <v>107</v>
      </c>
      <c r="J86" s="77" t="s">
        <v>151</v>
      </c>
      <c r="K86" s="77" t="s">
        <v>152</v>
      </c>
      <c r="L86" s="52"/>
      <c r="M86" s="34"/>
      <c r="N86" s="53"/>
      <c r="O86" s="53"/>
      <c r="P86" s="54"/>
      <c r="Q86" s="33"/>
      <c r="R86" s="33"/>
      <c r="S86" s="33"/>
      <c r="T86" s="33"/>
      <c r="U86" s="33"/>
      <c r="V86" s="33"/>
      <c r="W86" s="33"/>
      <c r="X86" s="33"/>
      <c r="Y86" s="33"/>
      <c r="Z86" s="38"/>
      <c r="AA86" s="31"/>
    </row>
    <row r="87" spans="1:27" s="3" customFormat="1" ht="42.95" customHeight="1">
      <c r="A87" s="113"/>
      <c r="B87" s="113"/>
      <c r="C87" s="81" t="s">
        <v>153</v>
      </c>
      <c r="D87" s="87" t="s">
        <v>154</v>
      </c>
      <c r="E87" s="88"/>
      <c r="F87" s="89"/>
      <c r="G87" s="41">
        <v>1</v>
      </c>
      <c r="H87" s="77" t="s">
        <v>49</v>
      </c>
      <c r="I87" s="77" t="s">
        <v>107</v>
      </c>
      <c r="J87" s="77" t="s">
        <v>155</v>
      </c>
      <c r="K87" s="77" t="s">
        <v>156</v>
      </c>
      <c r="L87" s="52"/>
      <c r="M87" s="35"/>
      <c r="N87" s="53"/>
      <c r="O87" s="53"/>
      <c r="P87" s="54"/>
      <c r="Q87" s="33"/>
      <c r="R87" s="33"/>
      <c r="S87" s="33"/>
      <c r="T87" s="33"/>
      <c r="U87" s="33"/>
      <c r="V87" s="33"/>
      <c r="W87" s="33"/>
      <c r="X87" s="33"/>
      <c r="Y87" s="33"/>
      <c r="Z87" s="38"/>
      <c r="AA87" s="31"/>
    </row>
    <row r="88" spans="1:27" s="3" customFormat="1" ht="42.95" customHeight="1">
      <c r="A88" s="113"/>
      <c r="B88" s="113"/>
      <c r="C88" s="81" t="s">
        <v>157</v>
      </c>
      <c r="D88" s="87" t="s">
        <v>158</v>
      </c>
      <c r="E88" s="88"/>
      <c r="F88" s="89"/>
      <c r="G88" s="41">
        <v>1</v>
      </c>
      <c r="H88" s="77" t="s">
        <v>49</v>
      </c>
      <c r="I88" s="77" t="s">
        <v>107</v>
      </c>
      <c r="J88" s="77" t="s">
        <v>155</v>
      </c>
      <c r="K88" s="77" t="s">
        <v>156</v>
      </c>
      <c r="L88" s="52"/>
      <c r="M88" s="31"/>
      <c r="N88" s="53"/>
      <c r="O88" s="53"/>
      <c r="P88" s="54"/>
      <c r="Q88" s="33"/>
      <c r="R88" s="33"/>
      <c r="S88" s="33"/>
      <c r="T88" s="33"/>
      <c r="U88" s="33"/>
      <c r="V88" s="33"/>
      <c r="W88" s="33"/>
      <c r="X88" s="33"/>
      <c r="Y88" s="33"/>
      <c r="Z88" s="38"/>
      <c r="AA88" s="31"/>
    </row>
    <row r="89" spans="1:27" s="3" customFormat="1" ht="42.95" customHeight="1">
      <c r="A89" s="113"/>
      <c r="B89" s="113"/>
      <c r="C89" s="81" t="s">
        <v>159</v>
      </c>
      <c r="D89" s="87" t="s">
        <v>160</v>
      </c>
      <c r="E89" s="88"/>
      <c r="F89" s="89"/>
      <c r="G89" s="41">
        <v>1</v>
      </c>
      <c r="H89" s="77" t="s">
        <v>49</v>
      </c>
      <c r="I89" s="77" t="s">
        <v>107</v>
      </c>
      <c r="J89" s="77" t="s">
        <v>161</v>
      </c>
      <c r="K89" s="77" t="s">
        <v>162</v>
      </c>
      <c r="L89" s="52"/>
      <c r="M89" s="35"/>
      <c r="N89" s="53"/>
      <c r="O89" s="53"/>
      <c r="P89" s="54"/>
      <c r="Q89" s="33"/>
      <c r="R89" s="33"/>
      <c r="S89" s="33"/>
      <c r="T89" s="33"/>
      <c r="U89" s="33"/>
      <c r="V89" s="33"/>
      <c r="W89" s="33"/>
      <c r="X89" s="33"/>
      <c r="Y89" s="33"/>
      <c r="Z89" s="38"/>
      <c r="AA89" s="31"/>
    </row>
    <row r="90" spans="1:27" s="3" customFormat="1" ht="42.95" customHeight="1">
      <c r="A90" s="113"/>
      <c r="B90" s="113"/>
      <c r="C90" s="81" t="s">
        <v>163</v>
      </c>
      <c r="D90" s="87" t="s">
        <v>164</v>
      </c>
      <c r="E90" s="88"/>
      <c r="F90" s="89"/>
      <c r="G90" s="41">
        <v>1</v>
      </c>
      <c r="H90" s="77" t="s">
        <v>49</v>
      </c>
      <c r="I90" s="77" t="s">
        <v>107</v>
      </c>
      <c r="J90" s="77" t="s">
        <v>155</v>
      </c>
      <c r="K90" s="77" t="s">
        <v>156</v>
      </c>
      <c r="L90" s="55"/>
      <c r="M90" s="35"/>
      <c r="N90" s="53"/>
      <c r="O90" s="53"/>
      <c r="P90" s="54"/>
      <c r="Q90" s="33"/>
      <c r="R90" s="33"/>
      <c r="S90" s="33"/>
      <c r="T90" s="33"/>
      <c r="U90" s="33"/>
      <c r="V90" s="33"/>
      <c r="W90" s="33"/>
      <c r="X90" s="33"/>
      <c r="Y90" s="33"/>
      <c r="Z90" s="38"/>
      <c r="AA90" s="31"/>
    </row>
    <row r="91" spans="1:27" s="3" customFormat="1" ht="42.95" customHeight="1">
      <c r="A91" s="113"/>
      <c r="B91" s="113"/>
      <c r="C91" s="81" t="s">
        <v>165</v>
      </c>
      <c r="D91" s="87" t="s">
        <v>166</v>
      </c>
      <c r="E91" s="88"/>
      <c r="F91" s="89"/>
      <c r="G91" s="41">
        <v>1</v>
      </c>
      <c r="H91" s="77" t="s">
        <v>49</v>
      </c>
      <c r="I91" s="77" t="s">
        <v>113</v>
      </c>
      <c r="J91" s="77" t="s">
        <v>167</v>
      </c>
      <c r="K91" s="77" t="s">
        <v>168</v>
      </c>
      <c r="L91" s="55"/>
      <c r="M91" s="35"/>
      <c r="N91" s="53"/>
      <c r="O91" s="53"/>
      <c r="P91" s="54"/>
      <c r="Q91" s="33"/>
      <c r="R91" s="33"/>
      <c r="S91" s="33"/>
      <c r="T91" s="33"/>
      <c r="U91" s="33"/>
      <c r="V91" s="33"/>
      <c r="W91" s="33"/>
      <c r="X91" s="33"/>
      <c r="Y91" s="33"/>
      <c r="Z91" s="38"/>
      <c r="AA91" s="31"/>
    </row>
    <row r="92" spans="1:27" s="3" customFormat="1" ht="42.95" customHeight="1">
      <c r="A92" s="113"/>
      <c r="B92" s="114"/>
      <c r="C92" s="81" t="s">
        <v>169</v>
      </c>
      <c r="D92" s="87" t="s">
        <v>170</v>
      </c>
      <c r="E92" s="88"/>
      <c r="F92" s="89"/>
      <c r="G92" s="41">
        <v>1</v>
      </c>
      <c r="H92" s="77" t="s">
        <v>49</v>
      </c>
      <c r="I92" s="77" t="s">
        <v>63</v>
      </c>
      <c r="J92" s="77" t="s">
        <v>171</v>
      </c>
      <c r="K92" s="77" t="s">
        <v>172</v>
      </c>
      <c r="L92" s="52"/>
      <c r="M92" s="35"/>
      <c r="N92" s="53"/>
      <c r="O92" s="53"/>
      <c r="P92" s="54"/>
      <c r="Q92" s="33"/>
      <c r="R92" s="33"/>
      <c r="S92" s="33"/>
      <c r="T92" s="33"/>
      <c r="U92" s="33"/>
      <c r="V92" s="33"/>
      <c r="W92" s="33"/>
      <c r="X92" s="33"/>
      <c r="Y92" s="33"/>
      <c r="Z92" s="38"/>
      <c r="AA92" s="31"/>
    </row>
    <row r="93" spans="1:27" s="3" customFormat="1" ht="67.5">
      <c r="A93" s="113"/>
      <c r="B93" s="112" t="s">
        <v>173</v>
      </c>
      <c r="C93" s="81" t="s">
        <v>174</v>
      </c>
      <c r="D93" s="87" t="s">
        <v>175</v>
      </c>
      <c r="E93" s="88"/>
      <c r="F93" s="89"/>
      <c r="G93" s="41">
        <v>1</v>
      </c>
      <c r="H93" s="77" t="s">
        <v>49</v>
      </c>
      <c r="I93" s="77" t="s">
        <v>53</v>
      </c>
      <c r="J93" s="77" t="s">
        <v>176</v>
      </c>
      <c r="K93" s="77" t="s">
        <v>177</v>
      </c>
      <c r="L93" s="56"/>
      <c r="M93" s="35"/>
      <c r="N93" s="53"/>
      <c r="O93" s="53"/>
      <c r="P93" s="54"/>
      <c r="Q93" s="33"/>
      <c r="R93" s="33"/>
      <c r="S93" s="33"/>
      <c r="T93" s="33"/>
      <c r="U93" s="33"/>
      <c r="V93" s="33"/>
      <c r="W93" s="33"/>
      <c r="X93" s="33"/>
      <c r="Y93" s="33"/>
      <c r="Z93" s="38"/>
      <c r="AA93" s="31"/>
    </row>
    <row r="94" spans="1:27" s="3" customFormat="1" ht="42.95" customHeight="1">
      <c r="A94" s="113"/>
      <c r="B94" s="113"/>
      <c r="C94" s="81" t="s">
        <v>178</v>
      </c>
      <c r="D94" s="87" t="s">
        <v>179</v>
      </c>
      <c r="E94" s="88"/>
      <c r="F94" s="89"/>
      <c r="G94" s="41">
        <v>1</v>
      </c>
      <c r="H94" s="77" t="s">
        <v>49</v>
      </c>
      <c r="I94" s="77" t="s">
        <v>107</v>
      </c>
      <c r="J94" s="77" t="s">
        <v>155</v>
      </c>
      <c r="K94" s="77" t="s">
        <v>156</v>
      </c>
      <c r="L94" s="52"/>
      <c r="M94" s="35"/>
      <c r="N94" s="53"/>
      <c r="O94" s="53"/>
      <c r="P94" s="54"/>
      <c r="Q94" s="33"/>
      <c r="R94" s="33"/>
      <c r="S94" s="33"/>
      <c r="T94" s="33"/>
      <c r="U94" s="33"/>
      <c r="V94" s="33"/>
      <c r="W94" s="33"/>
      <c r="X94" s="33"/>
      <c r="Y94" s="33"/>
      <c r="Z94" s="38"/>
      <c r="AA94" s="31"/>
    </row>
    <row r="95" spans="1:27" s="3" customFormat="1" ht="42.95" customHeight="1">
      <c r="A95" s="113"/>
      <c r="B95" s="113"/>
      <c r="C95" s="81" t="s">
        <v>180</v>
      </c>
      <c r="D95" s="87" t="s">
        <v>181</v>
      </c>
      <c r="E95" s="88"/>
      <c r="F95" s="89"/>
      <c r="G95" s="41">
        <v>1</v>
      </c>
      <c r="H95" s="77" t="s">
        <v>49</v>
      </c>
      <c r="I95" s="77" t="s">
        <v>107</v>
      </c>
      <c r="J95" s="77" t="s">
        <v>155</v>
      </c>
      <c r="K95" s="77" t="s">
        <v>156</v>
      </c>
      <c r="L95" s="52"/>
      <c r="M95" s="35"/>
      <c r="N95" s="53"/>
      <c r="O95" s="53"/>
      <c r="P95" s="54"/>
      <c r="Q95" s="33"/>
      <c r="R95" s="33"/>
      <c r="S95" s="33"/>
      <c r="T95" s="33"/>
      <c r="U95" s="33"/>
      <c r="V95" s="33"/>
      <c r="W95" s="33"/>
      <c r="X95" s="33"/>
      <c r="Y95" s="33"/>
      <c r="Z95" s="38"/>
      <c r="AA95" s="31"/>
    </row>
    <row r="96" spans="1:27" s="3" customFormat="1" ht="42.95" customHeight="1">
      <c r="A96" s="113"/>
      <c r="B96" s="113"/>
      <c r="C96" s="81" t="s">
        <v>182</v>
      </c>
      <c r="D96" s="87" t="s">
        <v>183</v>
      </c>
      <c r="E96" s="88"/>
      <c r="F96" s="89"/>
      <c r="G96" s="41">
        <v>1</v>
      </c>
      <c r="H96" s="77" t="s">
        <v>49</v>
      </c>
      <c r="I96" s="77" t="s">
        <v>107</v>
      </c>
      <c r="J96" s="77" t="s">
        <v>155</v>
      </c>
      <c r="K96" s="77" t="s">
        <v>156</v>
      </c>
      <c r="L96" s="52"/>
      <c r="M96" s="31"/>
      <c r="N96" s="53"/>
      <c r="O96" s="53"/>
      <c r="P96" s="54"/>
      <c r="Q96" s="33"/>
      <c r="R96" s="33"/>
      <c r="S96" s="33"/>
      <c r="T96" s="33"/>
      <c r="U96" s="33"/>
      <c r="V96" s="33"/>
      <c r="W96" s="33"/>
      <c r="X96" s="33"/>
      <c r="Y96" s="33"/>
      <c r="Z96" s="38"/>
      <c r="AA96" s="31"/>
    </row>
    <row r="97" spans="1:27" s="3" customFormat="1" ht="42.95" customHeight="1">
      <c r="A97" s="113"/>
      <c r="B97" s="113"/>
      <c r="C97" s="81" t="s">
        <v>184</v>
      </c>
      <c r="D97" s="87" t="s">
        <v>185</v>
      </c>
      <c r="E97" s="88"/>
      <c r="F97" s="89"/>
      <c r="G97" s="41">
        <v>1</v>
      </c>
      <c r="H97" s="77" t="s">
        <v>49</v>
      </c>
      <c r="I97" s="77" t="s">
        <v>113</v>
      </c>
      <c r="J97" s="77" t="s">
        <v>167</v>
      </c>
      <c r="K97" s="77" t="s">
        <v>168</v>
      </c>
      <c r="L97" s="55"/>
      <c r="M97" s="31"/>
      <c r="N97" s="53"/>
      <c r="O97" s="53"/>
      <c r="P97" s="54"/>
      <c r="Q97" s="33"/>
      <c r="R97" s="33"/>
      <c r="S97" s="33"/>
      <c r="T97" s="33"/>
      <c r="U97" s="33"/>
      <c r="V97" s="33"/>
      <c r="W97" s="33"/>
      <c r="X97" s="33"/>
      <c r="Y97" s="33"/>
      <c r="Z97" s="38"/>
      <c r="AA97" s="31"/>
    </row>
    <row r="98" spans="1:27" s="3" customFormat="1" ht="42.95" customHeight="1">
      <c r="A98" s="113"/>
      <c r="B98" s="113"/>
      <c r="C98" s="81" t="s">
        <v>186</v>
      </c>
      <c r="D98" s="87" t="s">
        <v>187</v>
      </c>
      <c r="E98" s="88"/>
      <c r="F98" s="89"/>
      <c r="G98" s="41">
        <v>1</v>
      </c>
      <c r="H98" s="77" t="s">
        <v>49</v>
      </c>
      <c r="I98" s="77" t="s">
        <v>63</v>
      </c>
      <c r="J98" s="77" t="s">
        <v>171</v>
      </c>
      <c r="K98" s="77" t="s">
        <v>172</v>
      </c>
      <c r="L98" s="55"/>
      <c r="M98" s="31"/>
      <c r="N98" s="53"/>
      <c r="O98" s="53"/>
      <c r="P98" s="54"/>
      <c r="Q98" s="33"/>
      <c r="R98" s="33"/>
      <c r="S98" s="33"/>
      <c r="T98" s="33"/>
      <c r="U98" s="33"/>
      <c r="V98" s="33"/>
      <c r="W98" s="33"/>
      <c r="X98" s="33"/>
      <c r="Y98" s="33"/>
      <c r="Z98" s="38"/>
      <c r="AA98" s="31"/>
    </row>
    <row r="99" spans="1:27" s="3" customFormat="1" ht="42.95" customHeight="1">
      <c r="A99" s="113"/>
      <c r="B99" s="114"/>
      <c r="C99" s="81" t="s">
        <v>188</v>
      </c>
      <c r="D99" s="87" t="s">
        <v>189</v>
      </c>
      <c r="E99" s="88"/>
      <c r="F99" s="89"/>
      <c r="G99" s="41">
        <v>1</v>
      </c>
      <c r="H99" s="77" t="s">
        <v>49</v>
      </c>
      <c r="I99" s="77" t="s">
        <v>107</v>
      </c>
      <c r="J99" s="77" t="s">
        <v>155</v>
      </c>
      <c r="K99" s="77" t="s">
        <v>156</v>
      </c>
      <c r="L99" s="52"/>
      <c r="M99" s="31"/>
      <c r="N99" s="53"/>
      <c r="O99" s="53"/>
      <c r="P99" s="54"/>
      <c r="Q99" s="33"/>
      <c r="R99" s="33"/>
      <c r="S99" s="33"/>
      <c r="T99" s="33"/>
      <c r="U99" s="33"/>
      <c r="V99" s="33"/>
      <c r="W99" s="33"/>
      <c r="X99" s="33"/>
      <c r="Y99" s="33"/>
      <c r="Z99" s="38"/>
      <c r="AA99" s="31"/>
    </row>
    <row r="100" spans="1:27" s="3" customFormat="1" ht="42.95" customHeight="1">
      <c r="A100" s="113"/>
      <c r="B100" s="112" t="s">
        <v>190</v>
      </c>
      <c r="C100" s="81" t="s">
        <v>191</v>
      </c>
      <c r="D100" s="87" t="s">
        <v>192</v>
      </c>
      <c r="E100" s="88"/>
      <c r="F100" s="89"/>
      <c r="G100" s="41">
        <v>1</v>
      </c>
      <c r="H100" s="77" t="s">
        <v>49</v>
      </c>
      <c r="I100" s="77" t="s">
        <v>63</v>
      </c>
      <c r="J100" s="77" t="s">
        <v>193</v>
      </c>
      <c r="K100" s="77" t="s">
        <v>194</v>
      </c>
      <c r="L100" s="52"/>
      <c r="M100" s="34"/>
      <c r="N100" s="53"/>
      <c r="O100" s="53"/>
      <c r="P100" s="54"/>
      <c r="Q100" s="33"/>
      <c r="R100" s="33"/>
      <c r="S100" s="33"/>
      <c r="T100" s="33"/>
      <c r="U100" s="33"/>
      <c r="V100" s="33"/>
      <c r="W100" s="33"/>
      <c r="X100" s="33"/>
      <c r="Y100" s="33"/>
      <c r="Z100" s="38"/>
      <c r="AA100" s="31"/>
    </row>
    <row r="101" spans="1:27" s="3" customFormat="1" ht="42.95" customHeight="1">
      <c r="A101" s="113"/>
      <c r="B101" s="113"/>
      <c r="C101" s="81" t="s">
        <v>195</v>
      </c>
      <c r="D101" s="87" t="s">
        <v>196</v>
      </c>
      <c r="E101" s="88"/>
      <c r="F101" s="89"/>
      <c r="G101" s="41">
        <v>1</v>
      </c>
      <c r="H101" s="77" t="s">
        <v>49</v>
      </c>
      <c r="I101" s="77" t="s">
        <v>107</v>
      </c>
      <c r="J101" s="77" t="s">
        <v>155</v>
      </c>
      <c r="K101" s="77" t="s">
        <v>156</v>
      </c>
      <c r="L101" s="52"/>
      <c r="M101" s="34"/>
      <c r="N101" s="53"/>
      <c r="O101" s="53"/>
      <c r="P101" s="54"/>
      <c r="Q101" s="33"/>
      <c r="R101" s="33"/>
      <c r="S101" s="33"/>
      <c r="T101" s="33"/>
      <c r="U101" s="33"/>
      <c r="V101" s="33"/>
      <c r="W101" s="33"/>
      <c r="X101" s="33"/>
      <c r="Y101" s="33"/>
      <c r="Z101" s="38"/>
      <c r="AA101" s="31"/>
    </row>
    <row r="102" spans="1:27" s="3" customFormat="1" ht="42.95" customHeight="1">
      <c r="A102" s="113"/>
      <c r="B102" s="113"/>
      <c r="C102" s="81" t="s">
        <v>197</v>
      </c>
      <c r="D102" s="87" t="s">
        <v>198</v>
      </c>
      <c r="E102" s="88"/>
      <c r="F102" s="89"/>
      <c r="G102" s="41">
        <v>1</v>
      </c>
      <c r="H102" s="77" t="s">
        <v>49</v>
      </c>
      <c r="I102" s="77" t="s">
        <v>107</v>
      </c>
      <c r="J102" s="77" t="s">
        <v>155</v>
      </c>
      <c r="K102" s="77" t="s">
        <v>156</v>
      </c>
      <c r="L102" s="52"/>
      <c r="M102" s="34"/>
      <c r="N102" s="53"/>
      <c r="O102" s="53"/>
      <c r="P102" s="54"/>
      <c r="Q102" s="33"/>
      <c r="R102" s="33"/>
      <c r="S102" s="33"/>
      <c r="T102" s="33"/>
      <c r="U102" s="33"/>
      <c r="V102" s="33"/>
      <c r="W102" s="33"/>
      <c r="X102" s="33"/>
      <c r="Y102" s="33"/>
      <c r="Z102" s="38"/>
      <c r="AA102" s="31"/>
    </row>
    <row r="103" spans="1:27" s="3" customFormat="1" ht="42.95" customHeight="1">
      <c r="A103" s="113"/>
      <c r="B103" s="113"/>
      <c r="C103" s="81" t="s">
        <v>199</v>
      </c>
      <c r="D103" s="87" t="s">
        <v>200</v>
      </c>
      <c r="E103" s="88"/>
      <c r="F103" s="89"/>
      <c r="G103" s="41">
        <v>1</v>
      </c>
      <c r="H103" s="77" t="s">
        <v>49</v>
      </c>
      <c r="I103" s="77" t="s">
        <v>107</v>
      </c>
      <c r="J103" s="77" t="s">
        <v>155</v>
      </c>
      <c r="K103" s="77" t="s">
        <v>156</v>
      </c>
      <c r="L103" s="52"/>
      <c r="M103" s="34"/>
      <c r="N103" s="53"/>
      <c r="O103" s="53"/>
      <c r="P103" s="54"/>
      <c r="Q103" s="33"/>
      <c r="R103" s="33"/>
      <c r="S103" s="33"/>
      <c r="T103" s="33"/>
      <c r="U103" s="33"/>
      <c r="V103" s="33"/>
      <c r="W103" s="33"/>
      <c r="X103" s="33"/>
      <c r="Y103" s="33"/>
      <c r="Z103" s="38"/>
      <c r="AA103" s="31"/>
    </row>
    <row r="104" spans="1:27" s="3" customFormat="1" ht="67.5">
      <c r="A104" s="113"/>
      <c r="B104" s="114"/>
      <c r="C104" s="81" t="s">
        <v>201</v>
      </c>
      <c r="D104" s="87" t="s">
        <v>202</v>
      </c>
      <c r="E104" s="88"/>
      <c r="F104" s="89"/>
      <c r="G104" s="41">
        <v>2</v>
      </c>
      <c r="H104" s="77" t="s">
        <v>49</v>
      </c>
      <c r="I104" s="77" t="s">
        <v>53</v>
      </c>
      <c r="J104" s="77" t="s">
        <v>176</v>
      </c>
      <c r="K104" s="77" t="s">
        <v>177</v>
      </c>
      <c r="L104" s="52"/>
      <c r="M104" s="34"/>
      <c r="N104" s="53"/>
      <c r="O104" s="53"/>
      <c r="P104" s="54"/>
      <c r="Q104" s="33"/>
      <c r="R104" s="33"/>
      <c r="S104" s="33"/>
      <c r="T104" s="33"/>
      <c r="U104" s="33"/>
      <c r="V104" s="33"/>
      <c r="W104" s="33"/>
      <c r="X104" s="33"/>
      <c r="Y104" s="33"/>
      <c r="Z104" s="38"/>
      <c r="AA104" s="31"/>
    </row>
    <row r="105" spans="1:27" s="3" customFormat="1" ht="33.950000000000003" customHeight="1">
      <c r="A105" s="113"/>
      <c r="B105" s="112" t="s">
        <v>285</v>
      </c>
      <c r="C105" s="117"/>
      <c r="D105" s="117"/>
      <c r="E105" s="117"/>
      <c r="F105" s="117"/>
      <c r="G105" s="41">
        <v>20</v>
      </c>
      <c r="H105" s="42"/>
      <c r="I105" s="42"/>
      <c r="J105" s="42"/>
      <c r="K105" s="42"/>
      <c r="L105" s="56"/>
      <c r="M105" s="31"/>
      <c r="N105" s="57"/>
      <c r="O105" s="57"/>
      <c r="P105" s="58"/>
      <c r="Q105" s="33"/>
      <c r="R105" s="33"/>
      <c r="S105" s="33"/>
      <c r="T105" s="33"/>
      <c r="U105" s="33"/>
      <c r="V105" s="33"/>
      <c r="W105" s="33"/>
      <c r="X105" s="33"/>
      <c r="Y105" s="33"/>
      <c r="Z105" s="38"/>
      <c r="AA105" s="31"/>
    </row>
    <row r="106" spans="1:27" s="3" customFormat="1" ht="60" customHeight="1">
      <c r="A106" s="118" t="s">
        <v>203</v>
      </c>
      <c r="B106" s="118"/>
      <c r="C106" s="40" t="s">
        <v>204</v>
      </c>
      <c r="D106" s="119" t="s">
        <v>205</v>
      </c>
      <c r="E106" s="120"/>
      <c r="F106" s="121"/>
      <c r="G106" s="41">
        <v>6</v>
      </c>
      <c r="H106" s="23" t="s">
        <v>49</v>
      </c>
      <c r="I106" s="23" t="s">
        <v>107</v>
      </c>
      <c r="J106" s="23" t="s">
        <v>151</v>
      </c>
      <c r="K106" s="23" t="s">
        <v>152</v>
      </c>
      <c r="L106" s="59"/>
      <c r="M106" s="31"/>
      <c r="N106" s="53"/>
      <c r="O106" s="53"/>
      <c r="P106" s="54"/>
      <c r="Q106" s="33"/>
      <c r="R106" s="33"/>
      <c r="S106" s="33"/>
      <c r="T106" s="33"/>
      <c r="U106" s="33"/>
      <c r="V106" s="33"/>
      <c r="W106" s="33"/>
      <c r="X106" s="33"/>
      <c r="Y106" s="33"/>
      <c r="Z106" s="38"/>
      <c r="AA106" s="31"/>
    </row>
    <row r="107" spans="1:27" s="3" customFormat="1" ht="47.1" customHeight="1">
      <c r="A107" s="118" t="s">
        <v>206</v>
      </c>
      <c r="B107" s="118"/>
      <c r="C107" s="40" t="s">
        <v>207</v>
      </c>
      <c r="D107" s="119" t="s">
        <v>208</v>
      </c>
      <c r="E107" s="120"/>
      <c r="F107" s="121"/>
      <c r="G107" s="41">
        <v>6</v>
      </c>
      <c r="H107" s="23" t="s">
        <v>49</v>
      </c>
      <c r="I107" s="86" t="s">
        <v>326</v>
      </c>
      <c r="J107" s="23" t="s">
        <v>209</v>
      </c>
      <c r="K107" s="51" t="s">
        <v>210</v>
      </c>
      <c r="L107" s="59"/>
      <c r="M107" s="31"/>
      <c r="N107" s="53"/>
      <c r="O107" s="53"/>
      <c r="P107" s="54"/>
      <c r="Q107" s="33"/>
      <c r="R107" s="33"/>
      <c r="S107" s="33"/>
      <c r="T107" s="33"/>
      <c r="U107" s="33"/>
      <c r="V107" s="33"/>
      <c r="W107" s="33"/>
      <c r="X107" s="33"/>
      <c r="Y107" s="33"/>
      <c r="Z107" s="67"/>
      <c r="AA107" s="31"/>
    </row>
    <row r="108" spans="1:27" ht="24" customHeight="1">
      <c r="A108" s="97" t="s">
        <v>211</v>
      </c>
      <c r="B108" s="97"/>
      <c r="C108" s="97"/>
      <c r="D108" s="97"/>
      <c r="E108" s="97"/>
      <c r="F108" s="97"/>
      <c r="G108" s="43">
        <v>100</v>
      </c>
      <c r="H108" s="44"/>
      <c r="I108" s="44"/>
      <c r="J108" s="44"/>
      <c r="K108" s="44"/>
      <c r="L108" s="60"/>
      <c r="M108" s="61"/>
      <c r="N108" s="62"/>
      <c r="O108" s="62"/>
      <c r="P108" s="61"/>
      <c r="Q108" s="61"/>
      <c r="R108" s="61"/>
      <c r="S108" s="61"/>
      <c r="T108" s="61"/>
      <c r="U108" s="61"/>
      <c r="V108" s="61"/>
      <c r="W108" s="61"/>
      <c r="X108" s="61"/>
      <c r="Y108" s="61"/>
      <c r="Z108" s="68"/>
      <c r="AA108" s="31"/>
    </row>
    <row r="109" spans="1:27" s="5" customFormat="1" ht="54.95" customHeight="1">
      <c r="A109" s="109" t="s">
        <v>213</v>
      </c>
      <c r="B109" s="110"/>
      <c r="C109" s="110"/>
      <c r="D109" s="110"/>
      <c r="E109" s="110"/>
      <c r="F109" s="110"/>
      <c r="G109" s="111"/>
      <c r="H109" s="111"/>
      <c r="I109" s="111"/>
      <c r="J109" s="111"/>
      <c r="K109" s="111"/>
      <c r="L109" s="110"/>
      <c r="M109" s="110"/>
      <c r="N109" s="110"/>
      <c r="O109" s="110"/>
      <c r="P109" s="110"/>
      <c r="Q109" s="110"/>
      <c r="R109" s="110"/>
      <c r="S109" s="110"/>
      <c r="T109" s="110"/>
      <c r="U109" s="110"/>
      <c r="V109" s="110"/>
      <c r="W109" s="110"/>
      <c r="X109" s="110"/>
      <c r="Y109" s="110"/>
      <c r="Z109" s="110"/>
    </row>
    <row r="110" spans="1:27" ht="15" customHeight="1">
      <c r="A110" s="45"/>
      <c r="B110" s="45"/>
      <c r="C110" s="45"/>
      <c r="D110" s="46"/>
      <c r="E110" s="45"/>
      <c r="F110" s="45"/>
      <c r="G110" s="46"/>
      <c r="H110" s="46"/>
      <c r="I110" s="46"/>
      <c r="J110" s="46"/>
      <c r="K110" s="46"/>
      <c r="L110" s="63"/>
      <c r="M110" s="64"/>
      <c r="N110" s="45"/>
      <c r="O110" s="64"/>
      <c r="P110" s="64"/>
      <c r="Q110" s="64"/>
      <c r="R110" s="64"/>
      <c r="S110" s="64"/>
      <c r="T110" s="64"/>
      <c r="U110" s="64"/>
      <c r="V110" s="64"/>
      <c r="W110" s="64"/>
      <c r="X110" s="64"/>
      <c r="Y110" s="64"/>
      <c r="Z110" s="45"/>
    </row>
  </sheetData>
  <sheetProtection formatCells="0" formatColumns="0" formatRows="0"/>
  <mergeCells count="99">
    <mergeCell ref="A33:B34"/>
    <mergeCell ref="A84:B85"/>
    <mergeCell ref="D84:F85"/>
    <mergeCell ref="O33:O34"/>
    <mergeCell ref="O84:O85"/>
    <mergeCell ref="E81:E82"/>
    <mergeCell ref="F33:F34"/>
    <mergeCell ref="G33:G34"/>
    <mergeCell ref="G84:G85"/>
    <mergeCell ref="H33:H34"/>
    <mergeCell ref="H84:H85"/>
    <mergeCell ref="E62:E65"/>
    <mergeCell ref="E72:E74"/>
    <mergeCell ref="E75:E78"/>
    <mergeCell ref="E79:E80"/>
    <mergeCell ref="D81:D82"/>
    <mergeCell ref="I33:I34"/>
    <mergeCell ref="I84:I85"/>
    <mergeCell ref="J33:J34"/>
    <mergeCell ref="J84:J85"/>
    <mergeCell ref="K33:K34"/>
    <mergeCell ref="K84:K85"/>
    <mergeCell ref="Z33:Z34"/>
    <mergeCell ref="AA33:AA34"/>
    <mergeCell ref="L33:L34"/>
    <mergeCell ref="L84:L85"/>
    <mergeCell ref="M33:M34"/>
    <mergeCell ref="M84:M85"/>
    <mergeCell ref="N33:N34"/>
    <mergeCell ref="N84:N85"/>
    <mergeCell ref="P33:P34"/>
    <mergeCell ref="P84:P85"/>
    <mergeCell ref="D72:D74"/>
    <mergeCell ref="D75:D78"/>
    <mergeCell ref="D79:D80"/>
    <mergeCell ref="E33:E34"/>
    <mergeCell ref="E35:E38"/>
    <mergeCell ref="E39:E41"/>
    <mergeCell ref="E42:E44"/>
    <mergeCell ref="E45:E48"/>
    <mergeCell ref="E49:E52"/>
    <mergeCell ref="E53:E55"/>
    <mergeCell ref="E56:E57"/>
    <mergeCell ref="E58:E61"/>
    <mergeCell ref="D62:D65"/>
    <mergeCell ref="D66:D68"/>
    <mergeCell ref="D69:D71"/>
    <mergeCell ref="E66:E68"/>
    <mergeCell ref="E69:E71"/>
    <mergeCell ref="D42:D44"/>
    <mergeCell ref="D45:D48"/>
    <mergeCell ref="D49:D52"/>
    <mergeCell ref="D53:D55"/>
    <mergeCell ref="D56:D57"/>
    <mergeCell ref="D58:D61"/>
    <mergeCell ref="A108:F108"/>
    <mergeCell ref="A109:Z109"/>
    <mergeCell ref="A35:A83"/>
    <mergeCell ref="A86:A105"/>
    <mergeCell ref="B35:B78"/>
    <mergeCell ref="B79:B82"/>
    <mergeCell ref="B86:B92"/>
    <mergeCell ref="B93:B99"/>
    <mergeCell ref="B100:B104"/>
    <mergeCell ref="C84:C85"/>
    <mergeCell ref="D104:F104"/>
    <mergeCell ref="B105:F105"/>
    <mergeCell ref="A106:B106"/>
    <mergeCell ref="D106:F106"/>
    <mergeCell ref="A107:B107"/>
    <mergeCell ref="D107:F107"/>
    <mergeCell ref="D103:F103"/>
    <mergeCell ref="D92:F92"/>
    <mergeCell ref="D93:F93"/>
    <mergeCell ref="D94:F94"/>
    <mergeCell ref="D95:F95"/>
    <mergeCell ref="D96:F96"/>
    <mergeCell ref="D97:F97"/>
    <mergeCell ref="D98:F98"/>
    <mergeCell ref="D99:F99"/>
    <mergeCell ref="D100:F100"/>
    <mergeCell ref="D101:F101"/>
    <mergeCell ref="D102:F102"/>
    <mergeCell ref="D91:F91"/>
    <mergeCell ref="A31:AA31"/>
    <mergeCell ref="A32:AA32"/>
    <mergeCell ref="Q33:Y33"/>
    <mergeCell ref="B83:F83"/>
    <mergeCell ref="Q83:Y83"/>
    <mergeCell ref="Q84:Z84"/>
    <mergeCell ref="C33:C34"/>
    <mergeCell ref="D33:D34"/>
    <mergeCell ref="D35:D38"/>
    <mergeCell ref="D39:D41"/>
    <mergeCell ref="D86:F86"/>
    <mergeCell ref="D87:F87"/>
    <mergeCell ref="D88:F88"/>
    <mergeCell ref="D89:F89"/>
    <mergeCell ref="D90:F90"/>
  </mergeCells>
  <phoneticPr fontId="15" type="noConversion"/>
  <dataValidations count="4">
    <dataValidation type="list" allowBlank="1" showInputMessage="1" showErrorMessage="1" sqref="N83 O105:P105 N86:P104 N106:P107 N35:P82">
      <formula1>$A$1:$A$24</formula1>
    </dataValidation>
    <dataValidation type="list" allowBlank="1" showInputMessage="1" showErrorMessage="1" sqref="N105">
      <formula1>"超额完成,完成,未完成"</formula1>
    </dataValidation>
    <dataValidation type="list" allowBlank="1" showInputMessage="1" showErrorMessage="1" error="请按照定档分值明细表打分" sqref="Q35:Q82 Q86:Q107">
      <formula1>OFFSET($D$1,MATCH($P35,$D$1:$D$24,0)-1,1,1,5)</formula1>
    </dataValidation>
    <dataValidation type="list" allowBlank="1" showInputMessage="1" showErrorMessage="1" sqref="R35:Y82 R86:Y107">
      <formula1>OFFSET($D$1,MATCH($P35,$D$1:$D$24,0)-1,1,1,5)</formula1>
    </dataValidation>
  </dataValidations>
  <printOptions horizontalCentered="1"/>
  <pageMargins left="0.19685039370078741" right="0.19685039370078741" top="0.70866141732283472" bottom="0.6692913385826772" header="0.31496062992125984" footer="0.39370078740157483"/>
  <pageSetup paperSize="9" orientation="landscape" r:id="rId1"/>
  <headerFooter alignWithMargins="0">
    <oddFooter>&amp;C&amp;"宋体"&amp;12第 &amp;P 页</oddFooter>
  </headerFooter>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2024年度</vt:lpstr>
      <vt:lpstr>'2024年度'!Print_Area</vt:lpstr>
      <vt:lpstr>'2024年度'!Print_Titles</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QZSLJ</dc:creator>
  <cp:lastModifiedBy>办公室/肖开纬</cp:lastModifiedBy>
  <cp:revision>1</cp:revision>
  <cp:lastPrinted>2024-07-18T08:41:59Z</cp:lastPrinted>
  <dcterms:created xsi:type="dcterms:W3CDTF">1996-12-25T01:32:42Z</dcterms:created>
  <dcterms:modified xsi:type="dcterms:W3CDTF">2024-07-30T02:42:27Z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2052-12.1.0.17440</vt:lpwstr>
  </property>
  <property fmtid="{D5CDD505-2E9C-101B-9397-08002B2CF9AE}" pid="3" name="ICV">
    <vt:lpwstr>647CBC3A4A374E88AF79BA494CEB6D14_12</vt:lpwstr>
  </property>
</Properties>
</file>